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345" windowWidth="10590" windowHeight="7110" tabRatio="533" activeTab="0"/>
  </bookViews>
  <sheets>
    <sheet name="FORMATO N.01" sheetId="1" r:id="rId1"/>
    <sheet name="FORMATO N. 02" sheetId="2" r:id="rId2"/>
    <sheet name="FORMATO N.04" sheetId="3" r:id="rId3"/>
    <sheet name="FORMATO N.5" sheetId="4" r:id="rId4"/>
  </sheets>
  <definedNames/>
  <calcPr fullCalcOnLoad="1"/>
</workbook>
</file>

<file path=xl/sharedStrings.xml><?xml version="1.0" encoding="utf-8"?>
<sst xmlns="http://schemas.openxmlformats.org/spreadsheetml/2006/main" count="775" uniqueCount="209">
  <si>
    <t>CONSUMO DE AGUA POTABLE</t>
  </si>
  <si>
    <t>MES</t>
  </si>
  <si>
    <t>consumo de agua M3</t>
  </si>
  <si>
    <t>IMPORTE S/</t>
  </si>
  <si>
    <t>TIPO DE TARIFA</t>
  </si>
  <si>
    <t>CONSUMO DE ENERGIA</t>
  </si>
  <si>
    <t>FORMATO Nº. 02</t>
  </si>
  <si>
    <t>CONSUMO DE ENERGIA (Kw/h)</t>
  </si>
  <si>
    <t>FORMATO Nº. 01</t>
  </si>
  <si>
    <t>ENERO</t>
  </si>
  <si>
    <t>FEBRERO</t>
  </si>
  <si>
    <t>MARZO</t>
  </si>
  <si>
    <t>TOTAL</t>
  </si>
  <si>
    <t>SUB TOTAL DEL MES S/</t>
  </si>
  <si>
    <t>MESES</t>
  </si>
  <si>
    <t>EPIDEMIOLOGIA</t>
  </si>
  <si>
    <t>DGIEM</t>
  </si>
  <si>
    <t>ARCHIVO</t>
  </si>
  <si>
    <t>DEFENSA NACIONAL</t>
  </si>
  <si>
    <t>ALMACEN CENTRAL</t>
  </si>
  <si>
    <t>ALMACEN ZORRITOS</t>
  </si>
  <si>
    <t>CENEX</t>
  </si>
  <si>
    <t>SEDE CENTRAL</t>
  </si>
  <si>
    <t>PROCURADURIA</t>
  </si>
  <si>
    <t>DIGEMID</t>
  </si>
  <si>
    <t>DIGESA</t>
  </si>
  <si>
    <t>TOTAL SOLES</t>
  </si>
  <si>
    <t>Jr. Olaechea 193- Jesús María</t>
  </si>
  <si>
    <t>Av. Brasil 237- LIMA</t>
  </si>
  <si>
    <t>Jr. Guillermo Marconi 317 - San Isidro</t>
  </si>
  <si>
    <t>Av. Venezuela 2195 - Lima</t>
  </si>
  <si>
    <t>Av. Zorritos 623-627 Breña</t>
  </si>
  <si>
    <t>Av. Horacio Urteaga 900 Jesús María</t>
  </si>
  <si>
    <t>Periodo de
 consumo</t>
  </si>
  <si>
    <t>Fact. X Emp.</t>
  </si>
  <si>
    <t>S/</t>
  </si>
  <si>
    <t>SUB TOTAL SOLES</t>
  </si>
  <si>
    <t>SOLES</t>
  </si>
  <si>
    <t>M3</t>
  </si>
  <si>
    <t>CUADRO APOYO DEL SERVICIO DE ENERGIA ELECTRICA - PERIODO 2014</t>
  </si>
  <si>
    <t>OGGDRH</t>
  </si>
  <si>
    <t>DEFENSORIA DE LA SALUD</t>
  </si>
  <si>
    <t>TOTAL      KW</t>
  </si>
  <si>
    <t>Jr. Cuzco 1115- Barrios Altos</t>
  </si>
  <si>
    <t>Fco. De Zela - Jesús María</t>
  </si>
  <si>
    <t>Dos de Mayo 590 - San Isidro</t>
  </si>
  <si>
    <t>Los Pinos 259 - La Molina</t>
  </si>
  <si>
    <t>Las Amapolas  350 - Lince</t>
  </si>
  <si>
    <t>Dña. Ana esq. Los Rosales - Surco</t>
  </si>
  <si>
    <t>Av. Arequipa 810-401</t>
  </si>
  <si>
    <t>Av. Arequipa 810-402</t>
  </si>
  <si>
    <t>Av. Arequipa 810-403</t>
  </si>
  <si>
    <t>Av. Arequipa 810-404</t>
  </si>
  <si>
    <t>Av. Arequipa 810-501</t>
  </si>
  <si>
    <t>Av. Arequipa 810-503</t>
  </si>
  <si>
    <t>Av. Arequipa 810-502</t>
  </si>
  <si>
    <t>Av. Arequipa 810-504</t>
  </si>
  <si>
    <t>KW</t>
  </si>
  <si>
    <t>Fact. X     Emp.</t>
  </si>
  <si>
    <t>SUB TOTAL KW</t>
  </si>
  <si>
    <t>CUADRO APOYO DEL SERVICIO DE AGUA POTABLE Y ALCANTARILLADO - PERIODO 2014</t>
  </si>
  <si>
    <t>TOTAL       M3</t>
  </si>
  <si>
    <t>Jr. Cuzco 111- Barrios Altos</t>
  </si>
  <si>
    <t>Av. Salaverry  801 Jesús María</t>
  </si>
  <si>
    <t>Av. Salaverry 801 Jesús María</t>
  </si>
  <si>
    <t>Francisco de Zela - Jesús María</t>
  </si>
  <si>
    <t>Av. Dos de Mayo 590 San Isidro</t>
  </si>
  <si>
    <t>Ca. Almte. Martin  Guisse 2651 - Lince</t>
  </si>
  <si>
    <t>Las Amapolas 350 - Lince</t>
  </si>
  <si>
    <t>Jr. Los pinos - La Molina</t>
  </si>
  <si>
    <t>Av. Surco  190 - Surco</t>
  </si>
  <si>
    <t>3106827-3</t>
  </si>
  <si>
    <t>3011132-2</t>
  </si>
  <si>
    <t>3149300-0</t>
  </si>
  <si>
    <t>2542491-2</t>
  </si>
  <si>
    <t>3118348-6</t>
  </si>
  <si>
    <t>3143374-1</t>
  </si>
  <si>
    <t>3047117-1</t>
  </si>
  <si>
    <t>3051492-1</t>
  </si>
  <si>
    <t>3051487-1</t>
  </si>
  <si>
    <t>3048363-0</t>
  </si>
  <si>
    <t>3051488-9</t>
  </si>
  <si>
    <t>2536196-5</t>
  </si>
  <si>
    <t>2517548-0</t>
  </si>
  <si>
    <t>2553244-1</t>
  </si>
  <si>
    <t>2555834-7</t>
  </si>
  <si>
    <t>2555912-1</t>
  </si>
  <si>
    <t>5988679-6</t>
  </si>
  <si>
    <t>2744852-1</t>
  </si>
  <si>
    <t>SUB TOTAL M3</t>
  </si>
  <si>
    <t>Av.Las Leyendas s/n - San Miguel</t>
  </si>
  <si>
    <t>45 SUMINISTROS</t>
  </si>
  <si>
    <t>6527381-5</t>
  </si>
  <si>
    <t>6527367-4</t>
  </si>
  <si>
    <t>N° TRABAJADORES NOMBRADOS-CAS-DESTACADOS</t>
  </si>
  <si>
    <t>Nº. De TRABAJADORES NOMBRADOS - CAS - DESTACADOS</t>
  </si>
  <si>
    <t xml:space="preserve"> </t>
  </si>
  <si>
    <t>10DIC14-09ENE15</t>
  </si>
  <si>
    <t>12DIC14 - 12ENE15</t>
  </si>
  <si>
    <t>15DIC14-14ENE15</t>
  </si>
  <si>
    <t>05DIC14-06ENE15</t>
  </si>
  <si>
    <t>09DIC14-08ENE15</t>
  </si>
  <si>
    <t>11DIC14-10ENE15</t>
  </si>
  <si>
    <t>03DIC14-03ENE15</t>
  </si>
  <si>
    <t>05DIC15-06ENE15</t>
  </si>
  <si>
    <t>12DIC14-14ENE15</t>
  </si>
  <si>
    <t>12DIC14--13ENE15</t>
  </si>
  <si>
    <t>12DIC14-13ENE15</t>
  </si>
  <si>
    <t>19DIC14-21ENE15</t>
  </si>
  <si>
    <t>19DIC14-20ENE15</t>
  </si>
  <si>
    <t>25DIC14-25ENE15</t>
  </si>
  <si>
    <t>11DIC14-12ENE15</t>
  </si>
  <si>
    <t>01DIC14 - 06ENE15</t>
  </si>
  <si>
    <t>06DIC14-07ENE15</t>
  </si>
  <si>
    <t>14ENE15-11FEB15</t>
  </si>
  <si>
    <t>13ENE15-12FEB15</t>
  </si>
  <si>
    <t>21ENE15-20FEB15</t>
  </si>
  <si>
    <t>20ENE15-19FEB15</t>
  </si>
  <si>
    <t>2ENE15-20FEB15</t>
  </si>
  <si>
    <t>25ENE15-25FEB15</t>
  </si>
  <si>
    <t>12ENE15-11FEB15</t>
  </si>
  <si>
    <t>06ENE15-05FEB15</t>
  </si>
  <si>
    <t>08ENE15-09FEB15</t>
  </si>
  <si>
    <t>08DIC14-07ENE15</t>
  </si>
  <si>
    <t>09ENE15-09FEB15</t>
  </si>
  <si>
    <t>14ENE15-13FEB15</t>
  </si>
  <si>
    <t>14ENE15-14FEB15</t>
  </si>
  <si>
    <t>08ENE15-07FEB15</t>
  </si>
  <si>
    <t>10ENE15-10FEB15</t>
  </si>
  <si>
    <t>14/ENE15-14FEB15</t>
  </si>
  <si>
    <t>07ENE15-06FEB15</t>
  </si>
  <si>
    <t>03ENE15-03FEB15</t>
  </si>
  <si>
    <t>FORMATO N°4</t>
  </si>
  <si>
    <t>CONSUMO DE COMBUSTIBLE - 2015</t>
  </si>
  <si>
    <t>90 octanos</t>
  </si>
  <si>
    <t>97 octanos</t>
  </si>
  <si>
    <t>DIESEL</t>
  </si>
  <si>
    <t>GNV</t>
  </si>
  <si>
    <t>GLP</t>
  </si>
  <si>
    <t>GALONES</t>
  </si>
  <si>
    <t>LITROS</t>
  </si>
  <si>
    <t>Enero</t>
  </si>
  <si>
    <t>Febrero</t>
  </si>
  <si>
    <t>Marzo</t>
  </si>
  <si>
    <t>FORMATO Nº. 05</t>
  </si>
  <si>
    <t>LINEA DE BASE</t>
  </si>
  <si>
    <t>COMBUSTIBLE</t>
  </si>
  <si>
    <t>CONSUMO DE AGUA</t>
  </si>
  <si>
    <t>GL</t>
  </si>
  <si>
    <t>S/.</t>
  </si>
  <si>
    <t>LT</t>
  </si>
  <si>
    <t>KWS</t>
  </si>
  <si>
    <t>TOTAL S/.</t>
  </si>
  <si>
    <t>11FEB15-13MAR15</t>
  </si>
  <si>
    <t>20FEB15-20MAR15</t>
  </si>
  <si>
    <t>19FEB15-20MAR15</t>
  </si>
  <si>
    <t>09FEB15-09MAR15</t>
  </si>
  <si>
    <t>11FEB15-11MAR15</t>
  </si>
  <si>
    <t>13FEB15-13MAR15</t>
  </si>
  <si>
    <t>14FEB15-14MAR15</t>
  </si>
  <si>
    <t>05FEB15-05MAR15</t>
  </si>
  <si>
    <t>07FEB15-07MAR15</t>
  </si>
  <si>
    <t>10FEB15-10MAR15</t>
  </si>
  <si>
    <t>06FEB15-06MAR15</t>
  </si>
  <si>
    <t>06FEB15-03MAR15</t>
  </si>
  <si>
    <t>03FEB15-03MAR15</t>
  </si>
  <si>
    <t>Jr. Olaechea y Olaechea Nº 193- Jesús María</t>
  </si>
  <si>
    <t>Av. Arequipa 810-1001</t>
  </si>
  <si>
    <t>Av. Arequipa 810-1002</t>
  </si>
  <si>
    <t>Av. Arequipa 810-1003</t>
  </si>
  <si>
    <t>Av. Arequipa 810-1004</t>
  </si>
  <si>
    <t>12FEB15-13MAR15</t>
  </si>
  <si>
    <t>25FEB15-25MAR15</t>
  </si>
  <si>
    <t>11FEB15-12MAR15</t>
  </si>
  <si>
    <t>05FEB15-06MAR15</t>
  </si>
  <si>
    <t>09FEB15-10MAR15</t>
  </si>
  <si>
    <t>ABRIL</t>
  </si>
  <si>
    <t>Abril</t>
  </si>
  <si>
    <t>DGPP-OPI</t>
  </si>
  <si>
    <t>Av. Arenales Nº 720 - Jesús María</t>
  </si>
  <si>
    <t>3093543-1</t>
  </si>
  <si>
    <t xml:space="preserve">MARZO </t>
  </si>
  <si>
    <t>09MAR15-09ABR15</t>
  </si>
  <si>
    <t>11MAR15-11ABR15</t>
  </si>
  <si>
    <t>13MAR15-13ABR15</t>
  </si>
  <si>
    <t>14MAR15-14ABR15</t>
  </si>
  <si>
    <t>05MAR15-05ABR15</t>
  </si>
  <si>
    <t>07MAR15-07ABR15</t>
  </si>
  <si>
    <t>10MAR15-10ABR15</t>
  </si>
  <si>
    <t>06MAR15-06ABR15</t>
  </si>
  <si>
    <t>06MAR15-03ABR15</t>
  </si>
  <si>
    <t>03MAR15-03ABR15</t>
  </si>
  <si>
    <t>PROFAM - DGDRH</t>
  </si>
  <si>
    <t>OPI - DGPP</t>
  </si>
  <si>
    <t>Av. Arenales 720 PS A - Jesús María</t>
  </si>
  <si>
    <t>Av. Arenales 720 DPTO. 3 - Jesús María</t>
  </si>
  <si>
    <t>14MAR15-13ABR15</t>
  </si>
  <si>
    <t>13MAR15-12ABR15</t>
  </si>
  <si>
    <t>12MAR15-13ABR15</t>
  </si>
  <si>
    <t>21MAR15-20ABR15</t>
  </si>
  <si>
    <t>19MAR15-20ABR15</t>
  </si>
  <si>
    <t>20MAR15-20ABR15</t>
  </si>
  <si>
    <t>25MAR15-25ABR15</t>
  </si>
  <si>
    <t>ABRL</t>
  </si>
  <si>
    <t>11MAR15-12ABR15</t>
  </si>
  <si>
    <t>05MAR15-06ABR15</t>
  </si>
  <si>
    <t>09MAR15-10ABR15</t>
  </si>
  <si>
    <t>10MAR15-09ABR15</t>
  </si>
  <si>
    <t xml:space="preserve">NOTA: EL MONTO DEL MES DE MARZO HA VARIADO DEBIDO A QUE HAN SIDO REMITIDOS LOS RECIBOS DEL LOCAL DE ARENALES 720 JESUS MARIA 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</si>
</sst>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#,##0.00;[Red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S/.&quot;\ #,##0.00"/>
    <numFmt numFmtId="171" formatCode="#,##0.000"/>
    <numFmt numFmtId="172" formatCode="&quot;S/.&quot;\ #,##0.00;[Red]&quot;S/.&quot;\ #,##0.00"/>
    <numFmt numFmtId="173" formatCode="0.000"/>
    <numFmt numFmtId="174" formatCode="0.00000"/>
    <numFmt numFmtId="175" formatCode="0.0000"/>
    <numFmt numFmtId="176" formatCode="#,##0.0000"/>
    <numFmt numFmtId="177" formatCode="#,##0.0"/>
    <numFmt numFmtId="178" formatCode="_(* #,##0.00_);_(* \(#,##0.00\);_(* &quot;-&quot;??_);_(@_)"/>
    <numFmt numFmtId="179" formatCode="_(&quot;S/.&quot;* #,##0.00_);_(&quot;S/.&quot;* \(#,##0.00\);_(&quot;S/.&quot;* &quot;-&quot;??_);_(@_)"/>
    <numFmt numFmtId="180" formatCode="#,##0.000;[Red]#,##0.000"/>
    <numFmt numFmtId="181" formatCode="#,##0;[Red]#,##0"/>
    <numFmt numFmtId="182" formatCode="[$-280A]dddd\,\ dd&quot; de &quot;mmmm&quot; de &quot;yyyy"/>
    <numFmt numFmtId="183" formatCode="[$-280A]hh:mm:ss\ AM/PM"/>
    <numFmt numFmtId="184" formatCode="_ * #,##0_ ;_ * \-#,##0_ ;_ * &quot;-&quot;??_ ;_ @_ "/>
    <numFmt numFmtId="185" formatCode="_ * #,##0.000_ ;_ * \-#,##0.000_ ;_ * &quot;-&quot;??_ ;_ @_ "/>
    <numFmt numFmtId="186" formatCode="_ * #,##0.0_ ;_ * \-#,##0.0_ ;_ * &quot;-&quot;??_ ;_ @_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0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3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36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5.35"/>
      <color indexed="8"/>
      <name val="Calibri"/>
      <family val="2"/>
    </font>
    <font>
      <sz val="8.45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10" borderId="10" xfId="0" applyFont="1" applyFill="1" applyBorder="1" applyAlignment="1">
      <alignment horizontal="center" vertical="center" wrapText="1"/>
    </xf>
    <xf numFmtId="165" fontId="0" fillId="1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10" borderId="10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10" borderId="10" xfId="0" applyNumberFormat="1" applyFill="1" applyBorder="1" applyAlignment="1">
      <alignment horizontal="center"/>
    </xf>
    <xf numFmtId="44" fontId="0" fillId="10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170" fontId="0" fillId="35" borderId="10" xfId="0" applyNumberFormat="1" applyFill="1" applyBorder="1" applyAlignment="1">
      <alignment horizontal="center"/>
    </xf>
    <xf numFmtId="43" fontId="0" fillId="35" borderId="10" xfId="0" applyNumberFormat="1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170" fontId="0" fillId="36" borderId="10" xfId="0" applyNumberFormat="1" applyFill="1" applyBorder="1" applyAlignment="1">
      <alignment horizontal="center"/>
    </xf>
    <xf numFmtId="43" fontId="0" fillId="36" borderId="10" xfId="0" applyNumberFormat="1" applyFill="1" applyBorder="1" applyAlignment="1">
      <alignment horizontal="center"/>
    </xf>
    <xf numFmtId="170" fontId="0" fillId="34" borderId="10" xfId="0" applyNumberFormat="1" applyFill="1" applyBorder="1" applyAlignment="1">
      <alignment horizontal="center"/>
    </xf>
    <xf numFmtId="43" fontId="0" fillId="34" borderId="10" xfId="0" applyNumberFormat="1" applyFill="1" applyBorder="1" applyAlignment="1">
      <alignment horizontal="center"/>
    </xf>
    <xf numFmtId="170" fontId="0" fillId="37" borderId="10" xfId="0" applyNumberFormat="1" applyFill="1" applyBorder="1" applyAlignment="1">
      <alignment/>
    </xf>
    <xf numFmtId="170" fontId="0" fillId="38" borderId="10" xfId="0" applyNumberFormat="1" applyFill="1" applyBorder="1" applyAlignment="1">
      <alignment/>
    </xf>
    <xf numFmtId="170" fontId="0" fillId="39" borderId="10" xfId="0" applyNumberFormat="1" applyFill="1" applyBorder="1" applyAlignment="1">
      <alignment/>
    </xf>
    <xf numFmtId="170" fontId="0" fillId="40" borderId="10" xfId="0" applyNumberFormat="1" applyFill="1" applyBorder="1" applyAlignment="1">
      <alignment/>
    </xf>
    <xf numFmtId="43" fontId="0" fillId="40" borderId="10" xfId="0" applyNumberFormat="1" applyFill="1" applyBorder="1" applyAlignment="1">
      <alignment/>
    </xf>
    <xf numFmtId="170" fontId="0" fillId="41" borderId="10" xfId="0" applyNumberFormat="1" applyFill="1" applyBorder="1" applyAlignment="1">
      <alignment/>
    </xf>
    <xf numFmtId="43" fontId="0" fillId="41" borderId="10" xfId="0" applyNumberFormat="1" applyFill="1" applyBorder="1" applyAlignment="1">
      <alignment/>
    </xf>
    <xf numFmtId="170" fontId="0" fillId="42" borderId="10" xfId="0" applyNumberFormat="1" applyFill="1" applyBorder="1" applyAlignment="1">
      <alignment/>
    </xf>
    <xf numFmtId="170" fontId="0" fillId="42" borderId="10" xfId="0" applyNumberFormat="1" applyFill="1" applyBorder="1" applyAlignment="1">
      <alignment/>
    </xf>
    <xf numFmtId="4" fontId="0" fillId="43" borderId="10" xfId="0" applyNumberFormat="1" applyFill="1" applyBorder="1" applyAlignment="1">
      <alignment/>
    </xf>
    <xf numFmtId="170" fontId="0" fillId="44" borderId="10" xfId="0" applyNumberFormat="1" applyFill="1" applyBorder="1" applyAlignment="1">
      <alignment horizontal="center"/>
    </xf>
    <xf numFmtId="43" fontId="0" fillId="44" borderId="10" xfId="0" applyNumberFormat="1" applyFill="1" applyBorder="1" applyAlignment="1">
      <alignment horizontal="center"/>
    </xf>
    <xf numFmtId="4" fontId="0" fillId="44" borderId="10" xfId="0" applyNumberFormat="1" applyFill="1" applyBorder="1" applyAlignment="1">
      <alignment horizontal="center"/>
    </xf>
    <xf numFmtId="170" fontId="0" fillId="45" borderId="10" xfId="0" applyNumberFormat="1" applyFill="1" applyBorder="1" applyAlignment="1">
      <alignment/>
    </xf>
    <xf numFmtId="43" fontId="0" fillId="45" borderId="10" xfId="0" applyNumberFormat="1" applyFill="1" applyBorder="1" applyAlignment="1">
      <alignment horizontal="center"/>
    </xf>
    <xf numFmtId="43" fontId="0" fillId="45" borderId="10" xfId="0" applyNumberFormat="1" applyFill="1" applyBorder="1" applyAlignment="1">
      <alignment/>
    </xf>
    <xf numFmtId="170" fontId="0" fillId="45" borderId="10" xfId="0" applyNumberFormat="1" applyFill="1" applyBorder="1" applyAlignment="1">
      <alignment horizontal="center"/>
    </xf>
    <xf numFmtId="170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3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 horizontal="left"/>
    </xf>
    <xf numFmtId="43" fontId="3" fillId="33" borderId="18" xfId="0" applyNumberFormat="1" applyFont="1" applyFill="1" applyBorder="1" applyAlignment="1">
      <alignment horizontal="center"/>
    </xf>
    <xf numFmtId="170" fontId="56" fillId="35" borderId="18" xfId="0" applyNumberFormat="1" applyFont="1" applyFill="1" applyBorder="1" applyAlignment="1">
      <alignment horizontal="center"/>
    </xf>
    <xf numFmtId="43" fontId="3" fillId="35" borderId="12" xfId="0" applyNumberFormat="1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/>
    </xf>
    <xf numFmtId="43" fontId="3" fillId="36" borderId="12" xfId="0" applyNumberFormat="1" applyFont="1" applyFill="1" applyBorder="1" applyAlignment="1">
      <alignment horizontal="center"/>
    </xf>
    <xf numFmtId="170" fontId="3" fillId="34" borderId="12" xfId="0" applyNumberFormat="1" applyFont="1" applyFill="1" applyBorder="1" applyAlignment="1">
      <alignment horizontal="center"/>
    </xf>
    <xf numFmtId="43" fontId="3" fillId="34" borderId="12" xfId="0" applyNumberFormat="1" applyFont="1" applyFill="1" applyBorder="1" applyAlignment="1">
      <alignment horizontal="center"/>
    </xf>
    <xf numFmtId="170" fontId="3" fillId="37" borderId="12" xfId="0" applyNumberFormat="1" applyFont="1" applyFill="1" applyBorder="1" applyAlignment="1">
      <alignment horizontal="center"/>
    </xf>
    <xf numFmtId="43" fontId="3" fillId="37" borderId="12" xfId="0" applyNumberFormat="1" applyFont="1" applyFill="1" applyBorder="1" applyAlignment="1">
      <alignment horizontal="center"/>
    </xf>
    <xf numFmtId="170" fontId="3" fillId="38" borderId="12" xfId="0" applyNumberFormat="1" applyFont="1" applyFill="1" applyBorder="1" applyAlignment="1">
      <alignment horizontal="center"/>
    </xf>
    <xf numFmtId="43" fontId="3" fillId="38" borderId="12" xfId="0" applyNumberFormat="1" applyFont="1" applyFill="1" applyBorder="1" applyAlignment="1">
      <alignment/>
    </xf>
    <xf numFmtId="170" fontId="3" fillId="39" borderId="12" xfId="0" applyNumberFormat="1" applyFont="1" applyFill="1" applyBorder="1" applyAlignment="1">
      <alignment horizontal="center"/>
    </xf>
    <xf numFmtId="43" fontId="3" fillId="39" borderId="12" xfId="0" applyNumberFormat="1" applyFont="1" applyFill="1" applyBorder="1" applyAlignment="1">
      <alignment/>
    </xf>
    <xf numFmtId="170" fontId="3" fillId="40" borderId="12" xfId="0" applyNumberFormat="1" applyFont="1" applyFill="1" applyBorder="1" applyAlignment="1">
      <alignment horizontal="center"/>
    </xf>
    <xf numFmtId="43" fontId="3" fillId="40" borderId="12" xfId="0" applyNumberFormat="1" applyFont="1" applyFill="1" applyBorder="1" applyAlignment="1">
      <alignment/>
    </xf>
    <xf numFmtId="43" fontId="3" fillId="41" borderId="12" xfId="0" applyNumberFormat="1" applyFont="1" applyFill="1" applyBorder="1" applyAlignment="1">
      <alignment horizontal="center"/>
    </xf>
    <xf numFmtId="170" fontId="3" fillId="41" borderId="12" xfId="0" applyNumberFormat="1" applyFont="1" applyFill="1" applyBorder="1" applyAlignment="1">
      <alignment horizontal="center"/>
    </xf>
    <xf numFmtId="43" fontId="3" fillId="41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70" fontId="3" fillId="42" borderId="12" xfId="0" applyNumberFormat="1" applyFont="1" applyFill="1" applyBorder="1" applyAlignment="1">
      <alignment horizontal="center"/>
    </xf>
    <xf numFmtId="43" fontId="3" fillId="42" borderId="12" xfId="0" applyNumberFormat="1" applyFont="1" applyFill="1" applyBorder="1" applyAlignment="1">
      <alignment horizontal="center"/>
    </xf>
    <xf numFmtId="170" fontId="3" fillId="42" borderId="12" xfId="0" applyNumberFormat="1" applyFont="1" applyFill="1" applyBorder="1" applyAlignment="1">
      <alignment/>
    </xf>
    <xf numFmtId="170" fontId="3" fillId="44" borderId="12" xfId="0" applyNumberFormat="1" applyFont="1" applyFill="1" applyBorder="1" applyAlignment="1">
      <alignment/>
    </xf>
    <xf numFmtId="43" fontId="3" fillId="44" borderId="12" xfId="0" applyNumberFormat="1" applyFont="1" applyFill="1" applyBorder="1" applyAlignment="1">
      <alignment horizontal="center"/>
    </xf>
    <xf numFmtId="170" fontId="3" fillId="44" borderId="12" xfId="0" applyNumberFormat="1" applyFont="1" applyFill="1" applyBorder="1" applyAlignment="1">
      <alignment horizontal="center"/>
    </xf>
    <xf numFmtId="170" fontId="3" fillId="44" borderId="12" xfId="0" applyNumberFormat="1" applyFont="1" applyFill="1" applyBorder="1" applyAlignment="1">
      <alignment/>
    </xf>
    <xf numFmtId="4" fontId="3" fillId="44" borderId="12" xfId="0" applyNumberFormat="1" applyFont="1" applyFill="1" applyBorder="1" applyAlignment="1">
      <alignment horizontal="center"/>
    </xf>
    <xf numFmtId="43" fontId="3" fillId="44" borderId="12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43" fontId="0" fillId="0" borderId="11" xfId="0" applyNumberFormat="1" applyBorder="1" applyAlignment="1">
      <alignment/>
    </xf>
    <xf numFmtId="43" fontId="0" fillId="46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43" borderId="10" xfId="0" applyNumberFormat="1" applyFill="1" applyBorder="1" applyAlignment="1">
      <alignment horizontal="center"/>
    </xf>
    <xf numFmtId="43" fontId="3" fillId="43" borderId="2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170" fontId="3" fillId="36" borderId="12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3" fontId="3" fillId="33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4" fontId="3" fillId="43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43" fontId="3" fillId="33" borderId="23" xfId="0" applyNumberFormat="1" applyFont="1" applyFill="1" applyBorder="1" applyAlignment="1">
      <alignment horizontal="center"/>
    </xf>
    <xf numFmtId="170" fontId="56" fillId="35" borderId="23" xfId="0" applyNumberFormat="1" applyFont="1" applyFill="1" applyBorder="1" applyAlignment="1">
      <alignment horizontal="center"/>
    </xf>
    <xf numFmtId="43" fontId="3" fillId="35" borderId="10" xfId="0" applyNumberFormat="1" applyFont="1" applyFill="1" applyBorder="1" applyAlignment="1">
      <alignment horizontal="center"/>
    </xf>
    <xf numFmtId="170" fontId="3" fillId="36" borderId="10" xfId="0" applyNumberFormat="1" applyFont="1" applyFill="1" applyBorder="1" applyAlignment="1">
      <alignment horizontal="center"/>
    </xf>
    <xf numFmtId="43" fontId="3" fillId="36" borderId="10" xfId="0" applyNumberFormat="1" applyFont="1" applyFill="1" applyBorder="1" applyAlignment="1">
      <alignment horizontal="center"/>
    </xf>
    <xf numFmtId="170" fontId="3" fillId="34" borderId="1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/>
    </xf>
    <xf numFmtId="170" fontId="3" fillId="37" borderId="10" xfId="0" applyNumberFormat="1" applyFont="1" applyFill="1" applyBorder="1" applyAlignment="1">
      <alignment horizontal="center"/>
    </xf>
    <xf numFmtId="43" fontId="3" fillId="37" borderId="10" xfId="0" applyNumberFormat="1" applyFont="1" applyFill="1" applyBorder="1" applyAlignment="1">
      <alignment/>
    </xf>
    <xf numFmtId="170" fontId="3" fillId="38" borderId="10" xfId="0" applyNumberFormat="1" applyFont="1" applyFill="1" applyBorder="1" applyAlignment="1">
      <alignment horizontal="center"/>
    </xf>
    <xf numFmtId="43" fontId="3" fillId="38" borderId="10" xfId="0" applyNumberFormat="1" applyFont="1" applyFill="1" applyBorder="1" applyAlignment="1">
      <alignment/>
    </xf>
    <xf numFmtId="170" fontId="3" fillId="39" borderId="10" xfId="0" applyNumberFormat="1" applyFont="1" applyFill="1" applyBorder="1" applyAlignment="1">
      <alignment horizontal="center"/>
    </xf>
    <xf numFmtId="43" fontId="3" fillId="39" borderId="10" xfId="0" applyNumberFormat="1" applyFont="1" applyFill="1" applyBorder="1" applyAlignment="1">
      <alignment horizontal="center"/>
    </xf>
    <xf numFmtId="170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 horizontal="center"/>
    </xf>
    <xf numFmtId="170" fontId="3" fillId="41" borderId="10" xfId="0" applyNumberFormat="1" applyFont="1" applyFill="1" applyBorder="1" applyAlignment="1">
      <alignment horizontal="center"/>
    </xf>
    <xf numFmtId="43" fontId="3" fillId="41" borderId="10" xfId="0" applyNumberFormat="1" applyFont="1" applyFill="1" applyBorder="1" applyAlignment="1">
      <alignment horizontal="center"/>
    </xf>
    <xf numFmtId="43" fontId="3" fillId="41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0" fontId="3" fillId="42" borderId="10" xfId="0" applyNumberFormat="1" applyFont="1" applyFill="1" applyBorder="1" applyAlignment="1">
      <alignment horizontal="center"/>
    </xf>
    <xf numFmtId="43" fontId="3" fillId="42" borderId="10" xfId="0" applyNumberFormat="1" applyFont="1" applyFill="1" applyBorder="1" applyAlignment="1">
      <alignment horizontal="center"/>
    </xf>
    <xf numFmtId="170" fontId="3" fillId="42" borderId="10" xfId="0" applyNumberFormat="1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43" fontId="3" fillId="43" borderId="10" xfId="0" applyNumberFormat="1" applyFont="1" applyFill="1" applyBorder="1" applyAlignment="1">
      <alignment horizontal="center"/>
    </xf>
    <xf numFmtId="170" fontId="3" fillId="44" borderId="10" xfId="0" applyNumberFormat="1" applyFont="1" applyFill="1" applyBorder="1" applyAlignment="1">
      <alignment/>
    </xf>
    <xf numFmtId="43" fontId="3" fillId="44" borderId="10" xfId="0" applyNumberFormat="1" applyFont="1" applyFill="1" applyBorder="1" applyAlignment="1">
      <alignment horizontal="center"/>
    </xf>
    <xf numFmtId="170" fontId="3" fillId="44" borderId="10" xfId="0" applyNumberFormat="1" applyFont="1" applyFill="1" applyBorder="1" applyAlignment="1">
      <alignment horizontal="center"/>
    </xf>
    <xf numFmtId="170" fontId="3" fillId="44" borderId="10" xfId="0" applyNumberFormat="1" applyFont="1" applyFill="1" applyBorder="1" applyAlignment="1">
      <alignment/>
    </xf>
    <xf numFmtId="4" fontId="3" fillId="44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43" fontId="3" fillId="0" borderId="2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17" fontId="57" fillId="4" borderId="10" xfId="0" applyNumberFormat="1" applyFont="1" applyFill="1" applyBorder="1" applyAlignment="1">
      <alignment horizontal="left"/>
    </xf>
    <xf numFmtId="170" fontId="57" fillId="4" borderId="10" xfId="0" applyNumberFormat="1" applyFont="1" applyFill="1" applyBorder="1" applyAlignment="1">
      <alignment horizontal="center"/>
    </xf>
    <xf numFmtId="180" fontId="57" fillId="4" borderId="10" xfId="0" applyNumberFormat="1" applyFont="1" applyFill="1" applyBorder="1" applyAlignment="1">
      <alignment horizontal="center"/>
    </xf>
    <xf numFmtId="173" fontId="57" fillId="4" borderId="10" xfId="0" applyNumberFormat="1" applyFont="1" applyFill="1" applyBorder="1" applyAlignment="1">
      <alignment horizontal="center"/>
    </xf>
    <xf numFmtId="172" fontId="57" fillId="4" borderId="10" xfId="0" applyNumberFormat="1" applyFont="1" applyFill="1" applyBorder="1" applyAlignment="1">
      <alignment horizontal="center"/>
    </xf>
    <xf numFmtId="8" fontId="57" fillId="4" borderId="10" xfId="0" applyNumberFormat="1" applyFont="1" applyFill="1" applyBorder="1" applyAlignment="1">
      <alignment horizontal="center"/>
    </xf>
    <xf numFmtId="165" fontId="57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5" fillId="16" borderId="10" xfId="0" applyFont="1" applyFill="1" applyBorder="1" applyAlignment="1">
      <alignment horizontal="center"/>
    </xf>
    <xf numFmtId="170" fontId="55" fillId="16" borderId="10" xfId="0" applyNumberFormat="1" applyFont="1" applyFill="1" applyBorder="1" applyAlignment="1">
      <alignment horizontal="center"/>
    </xf>
    <xf numFmtId="180" fontId="55" fillId="16" borderId="10" xfId="0" applyNumberFormat="1" applyFont="1" applyFill="1" applyBorder="1" applyAlignment="1">
      <alignment horizontal="center"/>
    </xf>
    <xf numFmtId="171" fontId="55" fillId="16" borderId="10" xfId="0" applyNumberFormat="1" applyFont="1" applyFill="1" applyBorder="1" applyAlignment="1">
      <alignment horizontal="center"/>
    </xf>
    <xf numFmtId="172" fontId="55" fillId="16" borderId="10" xfId="0" applyNumberFormat="1" applyFont="1" applyFill="1" applyBorder="1" applyAlignment="1">
      <alignment horizontal="center"/>
    </xf>
    <xf numFmtId="8" fontId="55" fillId="16" borderId="10" xfId="0" applyNumberFormat="1" applyFont="1" applyFill="1" applyBorder="1" applyAlignment="1">
      <alignment horizontal="center"/>
    </xf>
    <xf numFmtId="165" fontId="55" fillId="16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70" fontId="55" fillId="0" borderId="0" xfId="0" applyNumberFormat="1" applyFont="1" applyFill="1" applyBorder="1" applyAlignment="1">
      <alignment horizontal="center"/>
    </xf>
    <xf numFmtId="180" fontId="55" fillId="0" borderId="0" xfId="0" applyNumberFormat="1" applyFont="1" applyFill="1" applyBorder="1" applyAlignment="1">
      <alignment horizontal="center"/>
    </xf>
    <xf numFmtId="173" fontId="55" fillId="0" borderId="0" xfId="0" applyNumberFormat="1" applyFont="1" applyFill="1" applyBorder="1" applyAlignment="1">
      <alignment horizontal="center"/>
    </xf>
    <xf numFmtId="172" fontId="55" fillId="0" borderId="0" xfId="0" applyNumberFormat="1" applyFont="1" applyFill="1" applyBorder="1" applyAlignment="1">
      <alignment horizontal="center"/>
    </xf>
    <xf numFmtId="8" fontId="55" fillId="0" borderId="0" xfId="0" applyNumberFormat="1" applyFont="1" applyFill="1" applyBorder="1" applyAlignment="1">
      <alignment horizontal="center"/>
    </xf>
    <xf numFmtId="165" fontId="55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2" fontId="58" fillId="0" borderId="0" xfId="0" applyNumberFormat="1" applyFont="1" applyFill="1" applyBorder="1" applyAlignment="1">
      <alignment horizontal="center"/>
    </xf>
    <xf numFmtId="180" fontId="58" fillId="0" borderId="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170" fontId="58" fillId="0" borderId="0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/>
    </xf>
    <xf numFmtId="17" fontId="58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80" fontId="58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59" fillId="4" borderId="10" xfId="0" applyNumberFormat="1" applyFont="1" applyFill="1" applyBorder="1" applyAlignment="1">
      <alignment horizontal="center" vertical="center"/>
    </xf>
    <xf numFmtId="172" fontId="59" fillId="4" borderId="10" xfId="0" applyNumberFormat="1" applyFont="1" applyFill="1" applyBorder="1" applyAlignment="1">
      <alignment horizontal="center" vertical="center"/>
    </xf>
    <xf numFmtId="0" fontId="55" fillId="10" borderId="22" xfId="0" applyFont="1" applyFill="1" applyBorder="1" applyAlignment="1">
      <alignment/>
    </xf>
    <xf numFmtId="170" fontId="59" fillId="4" borderId="10" xfId="0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/>
    </xf>
    <xf numFmtId="165" fontId="31" fillId="0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0" fontId="55" fillId="4" borderId="20" xfId="0" applyFont="1" applyFill="1" applyBorder="1" applyAlignment="1">
      <alignment horizontal="center" vertical="center"/>
    </xf>
    <xf numFmtId="0" fontId="55" fillId="4" borderId="20" xfId="0" applyFont="1" applyFill="1" applyBorder="1" applyAlignment="1">
      <alignment horizontal="center" vertical="top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165" fontId="0" fillId="10" borderId="10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left"/>
    </xf>
    <xf numFmtId="15" fontId="3" fillId="34" borderId="10" xfId="0" applyNumberFormat="1" applyFont="1" applyFill="1" applyBorder="1" applyAlignment="1">
      <alignment horizontal="center"/>
    </xf>
    <xf numFmtId="184" fontId="0" fillId="34" borderId="10" xfId="0" applyNumberForma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170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70" fontId="0" fillId="34" borderId="10" xfId="0" applyNumberFormat="1" applyFill="1" applyBorder="1" applyAlignment="1">
      <alignment/>
    </xf>
    <xf numFmtId="4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43" fontId="3" fillId="33" borderId="21" xfId="0" applyNumberFormat="1" applyFont="1" applyFill="1" applyBorder="1" applyAlignment="1">
      <alignment horizontal="center"/>
    </xf>
    <xf numFmtId="43" fontId="61" fillId="43" borderId="10" xfId="0" applyNumberFormat="1" applyFont="1" applyFill="1" applyBorder="1" applyAlignment="1">
      <alignment/>
    </xf>
    <xf numFmtId="43" fontId="61" fillId="43" borderId="10" xfId="0" applyNumberFormat="1" applyFont="1" applyFill="1" applyBorder="1" applyAlignment="1">
      <alignment horizontal="center"/>
    </xf>
    <xf numFmtId="43" fontId="3" fillId="44" borderId="10" xfId="0" applyNumberFormat="1" applyFont="1" applyFill="1" applyBorder="1" applyAlignment="1">
      <alignment/>
    </xf>
    <xf numFmtId="184" fontId="0" fillId="37" borderId="10" xfId="0" applyNumberFormat="1" applyFill="1" applyBorder="1" applyAlignment="1">
      <alignment/>
    </xf>
    <xf numFmtId="184" fontId="0" fillId="38" borderId="10" xfId="0" applyNumberFormat="1" applyFill="1" applyBorder="1" applyAlignment="1">
      <alignment/>
    </xf>
    <xf numFmtId="184" fontId="0" fillId="39" borderId="10" xfId="0" applyNumberFormat="1" applyFill="1" applyBorder="1" applyAlignment="1">
      <alignment horizontal="center"/>
    </xf>
    <xf numFmtId="184" fontId="0" fillId="42" borderId="10" xfId="0" applyNumberFormat="1" applyFill="1" applyBorder="1" applyAlignment="1">
      <alignment horizontal="center"/>
    </xf>
    <xf numFmtId="184" fontId="0" fillId="42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70" fontId="62" fillId="46" borderId="11" xfId="0" applyNumberFormat="1" applyFont="1" applyFill="1" applyBorder="1" applyAlignment="1">
      <alignment/>
    </xf>
    <xf numFmtId="170" fontId="0" fillId="34" borderId="25" xfId="0" applyNumberFormat="1" applyFill="1" applyBorder="1" applyAlignment="1">
      <alignment/>
    </xf>
    <xf numFmtId="172" fontId="0" fillId="10" borderId="10" xfId="0" applyNumberFormat="1" applyFont="1" applyFill="1" applyBorder="1" applyAlignment="1">
      <alignment horizontal="center"/>
    </xf>
    <xf numFmtId="165" fontId="63" fillId="10" borderId="10" xfId="0" applyNumberFormat="1" applyFont="1" applyFill="1" applyBorder="1" applyAlignment="1">
      <alignment horizontal="center" vertical="center"/>
    </xf>
    <xf numFmtId="172" fontId="63" fillId="10" borderId="10" xfId="0" applyNumberFormat="1" applyFont="1" applyFill="1" applyBorder="1" applyAlignment="1">
      <alignment horizontal="center" vertical="center"/>
    </xf>
    <xf numFmtId="172" fontId="0" fillId="10" borderId="10" xfId="0" applyNumberFormat="1" applyFont="1" applyFill="1" applyBorder="1" applyAlignment="1">
      <alignment horizontal="center" vertical="top"/>
    </xf>
    <xf numFmtId="165" fontId="57" fillId="10" borderId="10" xfId="0" applyNumberFormat="1" applyFont="1" applyFill="1" applyBorder="1" applyAlignment="1">
      <alignment horizontal="center"/>
    </xf>
    <xf numFmtId="8" fontId="57" fillId="10" borderId="10" xfId="0" applyNumberFormat="1" applyFont="1" applyFill="1" applyBorder="1" applyAlignment="1">
      <alignment horizontal="center"/>
    </xf>
    <xf numFmtId="180" fontId="57" fillId="10" borderId="10" xfId="0" applyNumberFormat="1" applyFont="1" applyFill="1" applyBorder="1" applyAlignment="1">
      <alignment horizontal="center"/>
    </xf>
    <xf numFmtId="172" fontId="57" fillId="10" borderId="10" xfId="0" applyNumberFormat="1" applyFont="1" applyFill="1" applyBorder="1" applyAlignment="1">
      <alignment horizontal="center"/>
    </xf>
    <xf numFmtId="44" fontId="0" fillId="10" borderId="10" xfId="0" applyNumberFormat="1" applyFont="1" applyFill="1" applyBorder="1" applyAlignment="1">
      <alignment horizontal="center"/>
    </xf>
    <xf numFmtId="4" fontId="55" fillId="10" borderId="17" xfId="0" applyNumberFormat="1" applyFont="1" applyFill="1" applyBorder="1" applyAlignment="1">
      <alignment horizontal="center"/>
    </xf>
    <xf numFmtId="0" fontId="55" fillId="10" borderId="20" xfId="0" applyFont="1" applyFill="1" applyBorder="1" applyAlignment="1">
      <alignment horizontal="center"/>
    </xf>
    <xf numFmtId="8" fontId="55" fillId="10" borderId="20" xfId="0" applyNumberFormat="1" applyFont="1" applyFill="1" applyBorder="1" applyAlignment="1">
      <alignment horizontal="center"/>
    </xf>
    <xf numFmtId="172" fontId="55" fillId="10" borderId="20" xfId="0" applyNumberFormat="1" applyFont="1" applyFill="1" applyBorder="1" applyAlignment="1">
      <alignment horizontal="center" vertical="top" wrapText="1"/>
    </xf>
    <xf numFmtId="0" fontId="55" fillId="4" borderId="26" xfId="0" applyFont="1" applyFill="1" applyBorder="1" applyAlignment="1">
      <alignment horizontal="center" vertical="center"/>
    </xf>
    <xf numFmtId="165" fontId="55" fillId="10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10" borderId="10" xfId="0" applyFont="1" applyFill="1" applyBorder="1" applyAlignment="1">
      <alignment/>
    </xf>
    <xf numFmtId="0" fontId="64" fillId="10" borderId="10" xfId="0" applyFont="1" applyFill="1" applyBorder="1" applyAlignment="1">
      <alignment horizontal="center"/>
    </xf>
    <xf numFmtId="170" fontId="0" fillId="4" borderId="0" xfId="0" applyNumberFormat="1" applyFont="1" applyFill="1" applyAlignment="1">
      <alignment horizontal="center"/>
    </xf>
    <xf numFmtId="8" fontId="0" fillId="4" borderId="10" xfId="0" applyNumberFormat="1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8" fontId="0" fillId="4" borderId="27" xfId="0" applyNumberFormat="1" applyFont="1" applyFill="1" applyBorder="1" applyAlignment="1">
      <alignment horizontal="center"/>
    </xf>
    <xf numFmtId="8" fontId="0" fillId="4" borderId="28" xfId="0" applyNumberFormat="1" applyFont="1" applyFill="1" applyBorder="1" applyAlignment="1">
      <alignment horizontal="center"/>
    </xf>
    <xf numFmtId="4" fontId="0" fillId="4" borderId="22" xfId="0" applyNumberFormat="1" applyFont="1" applyFill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10" borderId="22" xfId="0" applyFill="1" applyBorder="1" applyAlignment="1">
      <alignment vertical="center"/>
    </xf>
    <xf numFmtId="8" fontId="55" fillId="10" borderId="26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80" fontId="55" fillId="10" borderId="10" xfId="0" applyNumberFormat="1" applyFont="1" applyFill="1" applyBorder="1" applyAlignment="1">
      <alignment horizontal="center"/>
    </xf>
    <xf numFmtId="4" fontId="0" fillId="10" borderId="17" xfId="0" applyNumberFormat="1" applyFont="1" applyFill="1" applyBorder="1" applyAlignment="1">
      <alignment horizontal="center"/>
    </xf>
    <xf numFmtId="8" fontId="0" fillId="10" borderId="30" xfId="0" applyNumberFormat="1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8" fontId="0" fillId="10" borderId="20" xfId="0" applyNumberFormat="1" applyFont="1" applyFill="1" applyBorder="1" applyAlignment="1">
      <alignment horizontal="center"/>
    </xf>
    <xf numFmtId="170" fontId="55" fillId="1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/>
    </xf>
    <xf numFmtId="0" fontId="55" fillId="10" borderId="22" xfId="0" applyFont="1" applyFill="1" applyBorder="1" applyAlignment="1">
      <alignment horizontal="center" vertical="center" wrapText="1"/>
    </xf>
    <xf numFmtId="0" fontId="55" fillId="10" borderId="31" xfId="0" applyFont="1" applyFill="1" applyBorder="1" applyAlignment="1">
      <alignment horizontal="center" vertical="center" wrapText="1"/>
    </xf>
    <xf numFmtId="0" fontId="55" fillId="10" borderId="23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9" borderId="32" xfId="0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1" borderId="32" xfId="0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 wrapText="1"/>
    </xf>
    <xf numFmtId="0" fontId="0" fillId="42" borderId="33" xfId="0" applyFill="1" applyBorder="1" applyAlignment="1">
      <alignment horizontal="center" vertical="center" wrapText="1"/>
    </xf>
    <xf numFmtId="0" fontId="0" fillId="42" borderId="34" xfId="0" applyFill="1" applyBorder="1" applyAlignment="1">
      <alignment horizontal="center" vertical="center" wrapText="1"/>
    </xf>
    <xf numFmtId="0" fontId="0" fillId="43" borderId="32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0" fillId="43" borderId="34" xfId="0" applyFill="1" applyBorder="1" applyAlignment="1">
      <alignment horizontal="center" vertical="center" wrapText="1"/>
    </xf>
    <xf numFmtId="0" fontId="0" fillId="44" borderId="32" xfId="0" applyFill="1" applyBorder="1" applyAlignment="1">
      <alignment horizontal="center" vertical="center" wrapText="1"/>
    </xf>
    <xf numFmtId="0" fontId="0" fillId="44" borderId="33" xfId="0" applyFill="1" applyBorder="1" applyAlignment="1">
      <alignment horizontal="center" vertical="center" wrapText="1"/>
    </xf>
    <xf numFmtId="0" fontId="0" fillId="44" borderId="34" xfId="0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35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65" fillId="10" borderId="29" xfId="0" applyFont="1" applyFill="1" applyBorder="1" applyAlignment="1">
      <alignment horizontal="center"/>
    </xf>
    <xf numFmtId="0" fontId="65" fillId="10" borderId="37" xfId="0" applyFont="1" applyFill="1" applyBorder="1" applyAlignment="1">
      <alignment horizontal="center"/>
    </xf>
    <xf numFmtId="0" fontId="65" fillId="10" borderId="36" xfId="0" applyFont="1" applyFill="1" applyBorder="1" applyAlignment="1">
      <alignment horizontal="center"/>
    </xf>
    <xf numFmtId="0" fontId="65" fillId="10" borderId="17" xfId="0" applyFont="1" applyFill="1" applyBorder="1" applyAlignment="1">
      <alignment horizontal="center"/>
    </xf>
    <xf numFmtId="0" fontId="65" fillId="10" borderId="38" xfId="0" applyFont="1" applyFill="1" applyBorder="1" applyAlignment="1">
      <alignment horizontal="center"/>
    </xf>
    <xf numFmtId="0" fontId="65" fillId="10" borderId="26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3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4" fillId="45" borderId="32" xfId="0" applyFont="1" applyFill="1" applyBorder="1" applyAlignment="1">
      <alignment horizontal="center" vertical="center" wrapText="1"/>
    </xf>
    <xf numFmtId="0" fontId="4" fillId="45" borderId="33" xfId="0" applyFont="1" applyFill="1" applyBorder="1" applyAlignment="1">
      <alignment horizontal="center" vertical="center" wrapText="1"/>
    </xf>
    <xf numFmtId="0" fontId="4" fillId="45" borderId="34" xfId="0" applyFont="1" applyFill="1" applyBorder="1" applyAlignment="1">
      <alignment horizontal="center" vertical="center" wrapText="1"/>
    </xf>
    <xf numFmtId="0" fontId="3" fillId="45" borderId="32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3" fillId="45" borderId="3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4" fillId="10" borderId="22" xfId="0" applyFont="1" applyFill="1" applyBorder="1" applyAlignment="1">
      <alignment horizontal="center"/>
    </xf>
    <xf numFmtId="0" fontId="64" fillId="10" borderId="23" xfId="0" applyFont="1" applyFill="1" applyBorder="1" applyAlignment="1">
      <alignment horizontal="center"/>
    </xf>
    <xf numFmtId="0" fontId="55" fillId="10" borderId="22" xfId="0" applyFont="1" applyFill="1" applyBorder="1" applyAlignment="1">
      <alignment horizontal="center"/>
    </xf>
    <xf numFmtId="0" fontId="55" fillId="10" borderId="31" xfId="0" applyFont="1" applyFill="1" applyBorder="1" applyAlignment="1">
      <alignment horizontal="center"/>
    </xf>
    <xf numFmtId="0" fontId="55" fillId="10" borderId="23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65" fillId="4" borderId="29" xfId="0" applyFont="1" applyFill="1" applyBorder="1" applyAlignment="1">
      <alignment horizontal="center"/>
    </xf>
    <xf numFmtId="0" fontId="65" fillId="4" borderId="37" xfId="0" applyFont="1" applyFill="1" applyBorder="1" applyAlignment="1">
      <alignment horizontal="center"/>
    </xf>
    <xf numFmtId="0" fontId="65" fillId="4" borderId="36" xfId="0" applyFont="1" applyFill="1" applyBorder="1" applyAlignment="1">
      <alignment horizontal="center"/>
    </xf>
    <xf numFmtId="0" fontId="65" fillId="4" borderId="17" xfId="0" applyFont="1" applyFill="1" applyBorder="1" applyAlignment="1">
      <alignment horizontal="center"/>
    </xf>
    <xf numFmtId="0" fontId="65" fillId="4" borderId="38" xfId="0" applyFont="1" applyFill="1" applyBorder="1" applyAlignment="1">
      <alignment horizontal="center"/>
    </xf>
    <xf numFmtId="0" fontId="65" fillId="4" borderId="26" xfId="0" applyFont="1" applyFill="1" applyBorder="1" applyAlignment="1">
      <alignment horizontal="center"/>
    </xf>
    <xf numFmtId="0" fontId="67" fillId="10" borderId="22" xfId="0" applyFont="1" applyFill="1" applyBorder="1" applyAlignment="1">
      <alignment horizontal="center"/>
    </xf>
    <xf numFmtId="0" fontId="67" fillId="10" borderId="31" xfId="0" applyFont="1" applyFill="1" applyBorder="1" applyAlignment="1">
      <alignment horizontal="center"/>
    </xf>
    <xf numFmtId="0" fontId="67" fillId="10" borderId="23" xfId="0" applyFont="1" applyFill="1" applyBorder="1" applyAlignment="1">
      <alignment horizontal="center"/>
    </xf>
    <xf numFmtId="0" fontId="55" fillId="10" borderId="40" xfId="0" applyFont="1" applyFill="1" applyBorder="1" applyAlignment="1">
      <alignment horizontal="center"/>
    </xf>
    <xf numFmtId="0" fontId="55" fillId="10" borderId="41" xfId="0" applyFont="1" applyFill="1" applyBorder="1" applyAlignment="1">
      <alignment horizontal="center"/>
    </xf>
    <xf numFmtId="0" fontId="55" fillId="10" borderId="42" xfId="0" applyFont="1" applyFill="1" applyBorder="1" applyAlignment="1">
      <alignment horizontal="center"/>
    </xf>
    <xf numFmtId="0" fontId="55" fillId="10" borderId="43" xfId="0" applyFont="1" applyFill="1" applyBorder="1" applyAlignment="1">
      <alignment horizontal="center"/>
    </xf>
    <xf numFmtId="170" fontId="55" fillId="4" borderId="10" xfId="0" applyNumberFormat="1" applyFont="1" applyFill="1" applyBorder="1" applyAlignment="1">
      <alignment horizontal="center"/>
    </xf>
    <xf numFmtId="170" fontId="0" fillId="4" borderId="10" xfId="0" applyNumberFormat="1" applyFont="1" applyFill="1" applyBorder="1" applyAlignment="1">
      <alignment horizontal="left"/>
    </xf>
    <xf numFmtId="180" fontId="55" fillId="4" borderId="20" xfId="0" applyNumberFormat="1" applyFont="1" applyFill="1" applyBorder="1" applyAlignment="1">
      <alignment horizontal="center"/>
    </xf>
    <xf numFmtId="173" fontId="55" fillId="4" borderId="10" xfId="0" applyNumberFormat="1" applyFont="1" applyFill="1" applyBorder="1" applyAlignment="1">
      <alignment horizontal="center"/>
    </xf>
    <xf numFmtId="172" fontId="55" fillId="4" borderId="10" xfId="0" applyNumberFormat="1" applyFont="1" applyFill="1" applyBorder="1" applyAlignment="1">
      <alignment horizontal="center"/>
    </xf>
    <xf numFmtId="180" fontId="39" fillId="4" borderId="10" xfId="0" applyNumberFormat="1" applyFont="1" applyFill="1" applyBorder="1" applyAlignment="1">
      <alignment horizontal="center"/>
    </xf>
    <xf numFmtId="180" fontId="55" fillId="4" borderId="10" xfId="0" applyNumberFormat="1" applyFont="1" applyFill="1" applyBorder="1" applyAlignment="1">
      <alignment horizontal="center"/>
    </xf>
    <xf numFmtId="172" fontId="55" fillId="10" borderId="10" xfId="0" applyNumberFormat="1" applyFont="1" applyFill="1" applyBorder="1" applyAlignment="1">
      <alignment horizontal="center"/>
    </xf>
    <xf numFmtId="0" fontId="66" fillId="0" borderId="44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43" fontId="3" fillId="44" borderId="2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43" fontId="55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170" fontId="0" fillId="0" borderId="19" xfId="0" applyNumberFormat="1" applyBorder="1" applyAlignment="1">
      <alignment horizontal="center"/>
    </xf>
    <xf numFmtId="43" fontId="0" fillId="0" borderId="19" xfId="0" applyNumberFormat="1" applyBorder="1" applyAlignment="1">
      <alignment/>
    </xf>
    <xf numFmtId="170" fontId="0" fillId="46" borderId="19" xfId="0" applyNumberFormat="1" applyFill="1" applyBorder="1" applyAlignment="1">
      <alignment/>
    </xf>
    <xf numFmtId="0" fontId="0" fillId="0" borderId="0" xfId="0" applyFill="1" applyAlignment="1">
      <alignment/>
    </xf>
    <xf numFmtId="0" fontId="66" fillId="0" borderId="10" xfId="0" applyFont="1" applyFill="1" applyBorder="1" applyAlignment="1">
      <alignment horizontal="center" vertical="center" wrapText="1"/>
    </xf>
    <xf numFmtId="172" fontId="0" fillId="10" borderId="22" xfId="0" applyNumberFormat="1" applyFill="1" applyBorder="1" applyAlignment="1">
      <alignment horizontal="center" wrapText="1"/>
    </xf>
    <xf numFmtId="172" fontId="0" fillId="10" borderId="23" xfId="0" applyNumberFormat="1" applyFill="1" applyBorder="1" applyAlignment="1">
      <alignment horizontal="center" wrapText="1"/>
    </xf>
    <xf numFmtId="172" fontId="0" fillId="10" borderId="22" xfId="0" applyNumberFormat="1" applyFill="1" applyBorder="1" applyAlignment="1">
      <alignment horizontal="center" wrapText="1"/>
    </xf>
    <xf numFmtId="172" fontId="0" fillId="10" borderId="23" xfId="0" applyNumberFormat="1" applyFill="1" applyBorder="1" applyAlignment="1">
      <alignment horizontal="center" wrapText="1"/>
    </xf>
    <xf numFmtId="43" fontId="0" fillId="45" borderId="31" xfId="0" applyNumberFormat="1" applyFill="1" applyBorder="1" applyAlignment="1">
      <alignment/>
    </xf>
    <xf numFmtId="15" fontId="3" fillId="34" borderId="22" xfId="0" applyNumberFormat="1" applyFont="1" applyFill="1" applyBorder="1" applyAlignment="1">
      <alignment horizontal="center"/>
    </xf>
    <xf numFmtId="43" fontId="0" fillId="34" borderId="25" xfId="46" applyFont="1" applyFill="1" applyBorder="1" applyAlignment="1">
      <alignment/>
    </xf>
    <xf numFmtId="170" fontId="0" fillId="0" borderId="1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3" fontId="0" fillId="0" borderId="10" xfId="46" applyFont="1" applyFill="1" applyBorder="1" applyAlignment="1">
      <alignment/>
    </xf>
    <xf numFmtId="43" fontId="0" fillId="34" borderId="10" xfId="46" applyFont="1" applyFill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170" fontId="62" fillId="46" borderId="19" xfId="0" applyNumberFormat="1" applyFont="1" applyFill="1" applyBorder="1" applyAlignment="1">
      <alignment/>
    </xf>
    <xf numFmtId="0" fontId="55" fillId="0" borderId="22" xfId="0" applyFont="1" applyFill="1" applyBorder="1" applyAlignment="1">
      <alignment/>
    </xf>
    <xf numFmtId="180" fontId="0" fillId="10" borderId="10" xfId="0" applyNumberFormat="1" applyFont="1" applyFill="1" applyBorder="1" applyAlignment="1">
      <alignment horizontal="center"/>
    </xf>
    <xf numFmtId="165" fontId="0" fillId="10" borderId="10" xfId="0" applyNumberFormat="1" applyFont="1" applyFill="1" applyBorder="1" applyAlignment="1">
      <alignment horizontal="center" vertical="top"/>
    </xf>
    <xf numFmtId="43" fontId="0" fillId="10" borderId="10" xfId="0" applyNumberFormat="1" applyFont="1" applyFill="1" applyBorder="1" applyAlignment="1">
      <alignment horizontal="center" vertical="center"/>
    </xf>
    <xf numFmtId="4" fontId="55" fillId="10" borderId="20" xfId="0" applyNumberFormat="1" applyFont="1" applyFill="1" applyBorder="1" applyAlignment="1">
      <alignment horizontal="center"/>
    </xf>
    <xf numFmtId="172" fontId="31" fillId="0" borderId="22" xfId="0" applyNumberFormat="1" applyFont="1" applyFill="1" applyBorder="1" applyAlignment="1">
      <alignment horizontal="center"/>
    </xf>
    <xf numFmtId="172" fontId="31" fillId="0" borderId="23" xfId="0" applyNumberFormat="1" applyFont="1" applyFill="1" applyBorder="1" applyAlignment="1">
      <alignment horizontal="center"/>
    </xf>
    <xf numFmtId="43" fontId="68" fillId="0" borderId="0" xfId="0" applyNumberFormat="1" applyFont="1" applyFill="1" applyBorder="1" applyAlignment="1">
      <alignment horizontal="center"/>
    </xf>
    <xf numFmtId="172" fontId="68" fillId="0" borderId="0" xfId="0" applyNumberFormat="1" applyFont="1" applyFill="1" applyBorder="1" applyAlignment="1">
      <alignment horizontal="center"/>
    </xf>
    <xf numFmtId="0" fontId="55" fillId="16" borderId="39" xfId="0" applyFont="1" applyFill="1" applyBorder="1" applyAlignment="1">
      <alignment/>
    </xf>
    <xf numFmtId="43" fontId="69" fillId="16" borderId="39" xfId="0" applyNumberFormat="1" applyFont="1" applyFill="1" applyBorder="1" applyAlignment="1">
      <alignment horizontal="center"/>
    </xf>
    <xf numFmtId="43" fontId="68" fillId="16" borderId="39" xfId="0" applyNumberFormat="1" applyFont="1" applyFill="1" applyBorder="1" applyAlignment="1">
      <alignment horizontal="center"/>
    </xf>
    <xf numFmtId="172" fontId="68" fillId="16" borderId="39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3" fontId="6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4" borderId="10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803"/>
          <c:h val="0.9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'FORMATO N.01'!$C$6</c:f>
              <c:strCache>
                <c:ptCount val="1"/>
                <c:pt idx="0">
                  <c:v>consumo de agua M3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'FORMATO N.01'!$A$7:$A$11</c:f>
              <c:strCache/>
            </c:strRef>
          </c:cat>
          <c:val>
            <c:numRef>
              <c:f>'FORMATO N.01'!$C$7:$C$11</c:f>
              <c:numCache/>
            </c:numRef>
          </c:val>
          <c:shape val="box"/>
        </c:ser>
        <c:ser>
          <c:idx val="2"/>
          <c:order val="1"/>
          <c:tx>
            <c:strRef>
              <c:f>'FORMATO N.01'!$D$6</c:f>
              <c:strCache>
                <c:ptCount val="1"/>
                <c:pt idx="0">
                  <c:v>IMPORTE S/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'FORMATO N.01'!$A$7:$A$11</c:f>
              <c:strCache/>
            </c:strRef>
          </c:cat>
          <c:val>
            <c:numRef>
              <c:f>'FORMATO N.01'!$D$7:$D$11</c:f>
              <c:numCache/>
            </c:numRef>
          </c:val>
          <c:shape val="box"/>
        </c:ser>
        <c:shape val="box"/>
        <c:axId val="26829352"/>
        <c:axId val="40137577"/>
      </c:bar3D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1865"/>
          <c:w val="0.12375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75525"/>
          <c:h val="0.92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'FORMATO N. 02'!$C$6:$C$7</c:f>
              <c:strCache>
                <c:ptCount val="1"/>
                <c:pt idx="0">
                  <c:v>CONSUMO DE ENERGIA (Kw/h)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'FORMATO N. 02'!$A$8:$A$12</c:f>
              <c:strCache/>
            </c:strRef>
          </c:cat>
          <c:val>
            <c:numRef>
              <c:f>'FORMATO N. 02'!$C$8:$C$12</c:f>
              <c:numCache/>
            </c:numRef>
          </c:val>
          <c:shape val="box"/>
        </c:ser>
        <c:ser>
          <c:idx val="2"/>
          <c:order val="1"/>
          <c:tx>
            <c:strRef>
              <c:f>'FORMATO N. 02'!$D$6:$D$7</c:f>
              <c:strCache>
                <c:ptCount val="1"/>
                <c:pt idx="0">
                  <c:v>SUB TOTAL DEL MES S/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'FORMATO N. 02'!$A$8:$A$12</c:f>
              <c:strCache/>
            </c:strRef>
          </c:cat>
          <c:val>
            <c:numRef>
              <c:f>'FORMATO N. 02'!$D$8:$D$12</c:f>
              <c:numCache/>
            </c:numRef>
          </c:val>
          <c:shape val="box"/>
        </c:ser>
        <c:shape val="box"/>
        <c:axId val="25693874"/>
        <c:axId val="29918275"/>
      </c:bar3D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18275"/>
        <c:crosses val="autoZero"/>
        <c:auto val="1"/>
        <c:lblOffset val="100"/>
        <c:tickLblSkip val="1"/>
        <c:noMultiLvlLbl val="0"/>
      </c:catAx>
      <c:valAx>
        <c:axId val="2991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38925"/>
          <c:w val="0.16575"/>
          <c:h val="0.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27"/>
      <c:rotY val="50"/>
      <c:depthPercent val="100"/>
      <c:rAngAx val="1"/>
    </c:view3D>
    <c:plotArea>
      <c:layout>
        <c:manualLayout>
          <c:xMode val="edge"/>
          <c:yMode val="edge"/>
          <c:x val="0.01"/>
          <c:y val="0.03425"/>
          <c:w val="0.911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'FORMATO N.04'!$A$11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N.04'!$B$9:$K$10</c:f>
              <c:multiLvlStrCache/>
            </c:multiLvlStrRef>
          </c:cat>
          <c:val>
            <c:numRef>
              <c:f>'FORMATO N.04'!$B$11:$K$11</c:f>
              <c:numCache/>
            </c:numRef>
          </c:val>
          <c:shape val="box"/>
        </c:ser>
        <c:ser>
          <c:idx val="1"/>
          <c:order val="1"/>
          <c:tx>
            <c:strRef>
              <c:f>'FORMATO N.04'!$A$12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N.04'!$B$9:$K$10</c:f>
              <c:multiLvlStrCache/>
            </c:multiLvlStrRef>
          </c:cat>
          <c:val>
            <c:numRef>
              <c:f>'FORMATO N.04'!$B$12:$K$12</c:f>
              <c:numCache/>
            </c:numRef>
          </c:val>
          <c:shape val="box"/>
        </c:ser>
        <c:ser>
          <c:idx val="2"/>
          <c:order val="2"/>
          <c:tx>
            <c:strRef>
              <c:f>'FORMATO N.04'!$A$13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N.04'!$B$9:$K$10</c:f>
              <c:multiLvlStrCache/>
            </c:multiLvlStrRef>
          </c:cat>
          <c:val>
            <c:numRef>
              <c:f>'FORMATO N.04'!$B$13:$K$13</c:f>
              <c:numCache/>
            </c:numRef>
          </c:val>
          <c:shape val="box"/>
        </c:ser>
        <c:ser>
          <c:idx val="3"/>
          <c:order val="3"/>
          <c:tx>
            <c:strRef>
              <c:f>'FORMATO N.04'!$A$15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1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'FORMATO N.04'!$B$9:$K$10</c:f>
              <c:multiLvlStrCache/>
            </c:multiLvlStrRef>
          </c:cat>
          <c:val>
            <c:numRef>
              <c:f>'FORMATO N.04'!$B$15:$K$15</c:f>
              <c:numCache/>
            </c:numRef>
          </c:val>
          <c:shape val="box"/>
        </c:ser>
        <c:shape val="box"/>
        <c:axId val="829020"/>
        <c:axId val="7461181"/>
      </c:bar3D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249"/>
          <c:w val="0.062"/>
          <c:h val="0.3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29"/>
      <c:rotY val="50"/>
      <c:depthPercent val="100"/>
      <c:rAngAx val="1"/>
    </c:view3D>
    <c:plotArea>
      <c:layout>
        <c:manualLayout>
          <c:xMode val="edge"/>
          <c:yMode val="edge"/>
          <c:x val="0.0095"/>
          <c:y val="0.03075"/>
          <c:w val="0.9082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'FORMATO N.5'!$A$8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N.5'!$B$6:$K$7</c:f>
              <c:multiLvlStrCache/>
            </c:multiLvlStrRef>
          </c:cat>
          <c:val>
            <c:numRef>
              <c:f>'FORMATO N.5'!$B$8:$K$8</c:f>
              <c:numCache/>
            </c:numRef>
          </c:val>
          <c:shape val="box"/>
        </c:ser>
        <c:ser>
          <c:idx val="1"/>
          <c:order val="1"/>
          <c:tx>
            <c:strRef>
              <c:f>'FORMATO N.5'!$A$9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N.5'!$B$6:$K$7</c:f>
              <c:multiLvlStrCache/>
            </c:multiLvlStrRef>
          </c:cat>
          <c:val>
            <c:numRef>
              <c:f>'FORMATO N.5'!$B$9:$K$9</c:f>
              <c:numCache/>
            </c:numRef>
          </c:val>
          <c:shape val="box"/>
        </c:ser>
        <c:ser>
          <c:idx val="2"/>
          <c:order val="2"/>
          <c:tx>
            <c:strRef>
              <c:f>'FORMATO N.5'!$A$10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'FORMATO N.5'!$B$6:$K$7</c:f>
              <c:multiLvlStrCache/>
            </c:multiLvlStrRef>
          </c:cat>
          <c:val>
            <c:numRef>
              <c:f>'FORMATO N.5'!$B$10:$K$10</c:f>
              <c:numCache/>
            </c:numRef>
          </c:val>
          <c:shape val="box"/>
        </c:ser>
        <c:ser>
          <c:idx val="3"/>
          <c:order val="3"/>
          <c:tx>
            <c:strRef>
              <c:f>'FORMATO N.5'!$A$12</c:f>
              <c:strCache>
                <c:ptCount val="1"/>
                <c:pt idx="0">
                  <c:v>TOTAL S/.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'FORMATO N.5'!$B$6:$K$7</c:f>
              <c:multiLvlStrCache/>
            </c:multiLvlStrRef>
          </c:cat>
          <c:val>
            <c:numRef>
              <c:f>'FORMATO N.5'!$B$12:$K$12</c:f>
              <c:numCache/>
            </c:numRef>
          </c:val>
          <c:shape val="box"/>
        </c:ser>
        <c:shape val="box"/>
        <c:axId val="41766"/>
        <c:axId val="375895"/>
      </c:bar3D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4175"/>
          <c:w val="0.075"/>
          <c:h val="0.3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5</xdr:col>
      <xdr:colOff>66675</xdr:colOff>
      <xdr:row>30</xdr:row>
      <xdr:rowOff>133350</xdr:rowOff>
    </xdr:to>
    <xdr:graphicFrame>
      <xdr:nvGraphicFramePr>
        <xdr:cNvPr id="1" name="1 Gráfico"/>
        <xdr:cNvGraphicFramePr/>
      </xdr:nvGraphicFramePr>
      <xdr:xfrm>
        <a:off x="0" y="3714750"/>
        <a:ext cx="5238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5</xdr:col>
      <xdr:colOff>1143000</xdr:colOff>
      <xdr:row>30</xdr:row>
      <xdr:rowOff>142875</xdr:rowOff>
    </xdr:to>
    <xdr:graphicFrame>
      <xdr:nvGraphicFramePr>
        <xdr:cNvPr id="1" name="5 Gráfico"/>
        <xdr:cNvGraphicFramePr/>
      </xdr:nvGraphicFramePr>
      <xdr:xfrm>
        <a:off x="0" y="32766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66675</xdr:rowOff>
    </xdr:from>
    <xdr:to>
      <xdr:col>10</xdr:col>
      <xdr:colOff>447675</xdr:colOff>
      <xdr:row>31</xdr:row>
      <xdr:rowOff>161925</xdr:rowOff>
    </xdr:to>
    <xdr:graphicFrame>
      <xdr:nvGraphicFramePr>
        <xdr:cNvPr id="1" name="3 Gráfico"/>
        <xdr:cNvGraphicFramePr/>
      </xdr:nvGraphicFramePr>
      <xdr:xfrm>
        <a:off x="66675" y="3305175"/>
        <a:ext cx="9134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9525</xdr:rowOff>
    </xdr:from>
    <xdr:to>
      <xdr:col>10</xdr:col>
      <xdr:colOff>1266825</xdr:colOff>
      <xdr:row>30</xdr:row>
      <xdr:rowOff>28575</xdr:rowOff>
    </xdr:to>
    <xdr:graphicFrame>
      <xdr:nvGraphicFramePr>
        <xdr:cNvPr id="1" name="10 Gráfico"/>
        <xdr:cNvGraphicFramePr/>
      </xdr:nvGraphicFramePr>
      <xdr:xfrm>
        <a:off x="200025" y="2743200"/>
        <a:ext cx="9725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CV73"/>
  <sheetViews>
    <sheetView tabSelected="1" workbookViewId="0" topLeftCell="A1">
      <selection activeCell="F18" sqref="F18"/>
    </sheetView>
  </sheetViews>
  <sheetFormatPr defaultColWidth="11.421875" defaultRowHeight="15"/>
  <cols>
    <col min="1" max="1" width="18.57421875" style="0" customWidth="1"/>
    <col min="2" max="2" width="19.57421875" style="0" customWidth="1"/>
    <col min="3" max="3" width="12.28125" style="0" customWidth="1"/>
    <col min="4" max="4" width="16.140625" style="0" customWidth="1"/>
    <col min="5" max="5" width="11.00390625" style="0" customWidth="1"/>
    <col min="6" max="6" width="23.140625" style="0" customWidth="1"/>
    <col min="7" max="7" width="9.421875" style="0" customWidth="1"/>
    <col min="8" max="8" width="12.8515625" style="0" customWidth="1"/>
    <col min="9" max="9" width="9.7109375" style="0" customWidth="1"/>
    <col min="10" max="10" width="23.140625" style="0" customWidth="1"/>
    <col min="11" max="11" width="11.140625" style="0" bestFit="1" customWidth="1"/>
    <col min="12" max="12" width="14.7109375" style="0" customWidth="1"/>
    <col min="13" max="13" width="12.8515625" style="0" customWidth="1"/>
    <col min="14" max="14" width="19.8515625" style="0" customWidth="1"/>
    <col min="15" max="15" width="12.28125" style="0" customWidth="1"/>
    <col min="16" max="16" width="14.140625" style="0" customWidth="1"/>
    <col min="17" max="17" width="10.140625" style="0" customWidth="1"/>
    <col min="18" max="18" width="20.421875" style="0" customWidth="1"/>
    <col min="19" max="19" width="13.421875" style="0" customWidth="1"/>
    <col min="20" max="20" width="13.8515625" style="0" customWidth="1"/>
    <col min="21" max="21" width="10.28125" style="0" customWidth="1"/>
    <col min="22" max="22" width="19.421875" style="0" customWidth="1"/>
    <col min="23" max="23" width="13.00390625" style="0" customWidth="1"/>
    <col min="24" max="24" width="16.28125" style="0" customWidth="1"/>
    <col min="25" max="25" width="11.57421875" style="0" customWidth="1"/>
    <col min="26" max="26" width="19.8515625" style="0" customWidth="1"/>
    <col min="27" max="27" width="12.00390625" style="0" customWidth="1"/>
    <col min="28" max="28" width="16.140625" style="0" customWidth="1"/>
    <col min="29" max="29" width="10.00390625" style="0" customWidth="1"/>
    <col min="30" max="30" width="19.8515625" style="0" customWidth="1"/>
    <col min="31" max="31" width="9.8515625" style="0" customWidth="1"/>
    <col min="32" max="32" width="12.421875" style="0" customWidth="1"/>
    <col min="33" max="33" width="11.57421875" style="0" customWidth="1"/>
    <col min="34" max="34" width="18.8515625" style="0" customWidth="1"/>
    <col min="35" max="35" width="11.421875" style="0" customWidth="1"/>
    <col min="36" max="36" width="14.28125" style="0" customWidth="1"/>
    <col min="37" max="37" width="9.8515625" style="0" customWidth="1"/>
    <col min="38" max="38" width="19.8515625" style="0" customWidth="1"/>
    <col min="39" max="39" width="9.7109375" style="0" customWidth="1"/>
    <col min="40" max="40" width="13.421875" style="0" customWidth="1"/>
    <col min="41" max="41" width="10.28125" style="0" customWidth="1"/>
    <col min="42" max="42" width="19.57421875" style="0" customWidth="1"/>
    <col min="43" max="43" width="9.7109375" style="0" customWidth="1"/>
    <col min="44" max="44" width="12.8515625" style="0" customWidth="1"/>
    <col min="45" max="45" width="12.421875" style="0" customWidth="1"/>
    <col min="46" max="46" width="21.57421875" style="0" customWidth="1"/>
    <col min="47" max="47" width="11.421875" style="0" customWidth="1"/>
    <col min="48" max="48" width="14.57421875" style="0" customWidth="1"/>
    <col min="49" max="49" width="9.8515625" style="0" customWidth="1"/>
    <col min="50" max="50" width="19.8515625" style="0" customWidth="1"/>
    <col min="51" max="51" width="10.8515625" style="0" customWidth="1"/>
    <col min="52" max="52" width="11.8515625" style="0" customWidth="1"/>
    <col min="53" max="53" width="10.140625" style="0" customWidth="1"/>
    <col min="54" max="54" width="18.7109375" style="0" customWidth="1"/>
    <col min="55" max="55" width="11.7109375" style="0" customWidth="1"/>
    <col min="56" max="56" width="11.8515625" style="0" customWidth="1"/>
    <col min="57" max="57" width="9.57421875" style="0" customWidth="1"/>
    <col min="58" max="58" width="21.7109375" style="0" customWidth="1"/>
    <col min="59" max="59" width="10.00390625" style="0" customWidth="1"/>
    <col min="60" max="60" width="13.421875" style="0" customWidth="1"/>
    <col min="61" max="61" width="12.140625" style="0" customWidth="1"/>
    <col min="62" max="62" width="18.140625" style="0" customWidth="1"/>
    <col min="63" max="63" width="11.28125" style="0" customWidth="1"/>
    <col min="64" max="64" width="13.28125" style="0" customWidth="1"/>
    <col min="65" max="65" width="10.00390625" style="0" customWidth="1"/>
    <col min="66" max="66" width="19.7109375" style="0" customWidth="1"/>
    <col min="67" max="67" width="10.421875" style="0" customWidth="1"/>
    <col min="68" max="68" width="16.28125" style="0" customWidth="1"/>
    <col min="69" max="69" width="9.7109375" style="0" customWidth="1"/>
    <col min="70" max="70" width="20.421875" style="0" customWidth="1"/>
    <col min="71" max="71" width="12.421875" style="0" customWidth="1"/>
    <col min="72" max="72" width="9.8515625" style="0" bestFit="1" customWidth="1"/>
    <col min="73" max="73" width="11.00390625" style="0" customWidth="1"/>
    <col min="74" max="74" width="20.28125" style="0" customWidth="1"/>
    <col min="75" max="75" width="12.7109375" style="0" customWidth="1"/>
    <col min="76" max="76" width="14.421875" style="0" customWidth="1"/>
    <col min="77" max="77" width="10.00390625" style="0" customWidth="1"/>
    <col min="78" max="78" width="22.8515625" style="0" customWidth="1"/>
    <col min="79" max="79" width="14.00390625" style="0" customWidth="1"/>
    <col min="80" max="80" width="12.8515625" style="0" customWidth="1"/>
    <col min="81" max="81" width="10.57421875" style="0" customWidth="1"/>
    <col min="82" max="82" width="21.28125" style="0" customWidth="1"/>
    <col min="83" max="83" width="12.8515625" style="0" customWidth="1"/>
    <col min="84" max="84" width="11.7109375" style="0" customWidth="1"/>
    <col min="85" max="85" width="8.140625" style="0" customWidth="1"/>
    <col min="86" max="86" width="21.421875" style="0" customWidth="1"/>
    <col min="87" max="87" width="11.8515625" style="0" customWidth="1"/>
    <col min="88" max="88" width="14.421875" style="0" customWidth="1"/>
    <col min="89" max="89" width="11.57421875" style="0" customWidth="1"/>
    <col min="90" max="90" width="20.140625" style="0" customWidth="1"/>
    <col min="91" max="91" width="11.7109375" style="0" customWidth="1"/>
    <col min="92" max="92" width="13.28125" style="0" customWidth="1"/>
    <col min="93" max="93" width="10.421875" style="0" customWidth="1"/>
    <col min="94" max="94" width="19.140625" style="0" customWidth="1"/>
    <col min="95" max="95" width="14.140625" style="0" customWidth="1"/>
    <col min="96" max="96" width="16.421875" style="0" customWidth="1"/>
    <col min="97" max="97" width="8.421875" style="0" customWidth="1"/>
    <col min="98" max="98" width="22.28125" style="0" customWidth="1"/>
    <col min="102" max="102" width="20.00390625" style="0" customWidth="1"/>
    <col min="106" max="106" width="15.421875" style="0" customWidth="1"/>
  </cols>
  <sheetData>
    <row r="2" spans="1:4" ht="15">
      <c r="A2" s="247" t="s">
        <v>8</v>
      </c>
      <c r="B2" s="247"/>
      <c r="C2" s="247"/>
      <c r="D2" s="247"/>
    </row>
    <row r="3" spans="1:4" ht="15">
      <c r="A3" s="247"/>
      <c r="B3" s="247"/>
      <c r="C3" s="247"/>
      <c r="D3" s="247"/>
    </row>
    <row r="4" spans="1:4" ht="15">
      <c r="A4" s="251" t="s">
        <v>0</v>
      </c>
      <c r="B4" s="251"/>
      <c r="C4" s="251"/>
      <c r="D4" s="251"/>
    </row>
    <row r="5" spans="1:4" ht="15" customHeight="1">
      <c r="A5" s="248" t="s">
        <v>4</v>
      </c>
      <c r="B5" s="249"/>
      <c r="C5" s="249"/>
      <c r="D5" s="250"/>
    </row>
    <row r="6" spans="1:4" ht="45">
      <c r="A6" s="2" t="s">
        <v>1</v>
      </c>
      <c r="B6" s="2" t="s">
        <v>94</v>
      </c>
      <c r="C6" s="2" t="s">
        <v>2</v>
      </c>
      <c r="D6" s="2" t="s">
        <v>3</v>
      </c>
    </row>
    <row r="7" spans="1:4" ht="15">
      <c r="A7" s="4" t="s">
        <v>9</v>
      </c>
      <c r="B7" s="5"/>
      <c r="C7" s="7">
        <v>3714.32</v>
      </c>
      <c r="D7" s="8">
        <v>16875.82</v>
      </c>
    </row>
    <row r="8" spans="1:7" ht="15">
      <c r="A8" s="4" t="s">
        <v>10</v>
      </c>
      <c r="B8" s="5"/>
      <c r="C8" s="7">
        <v>4118.32</v>
      </c>
      <c r="D8" s="8">
        <v>18738.21</v>
      </c>
      <c r="G8" s="1"/>
    </row>
    <row r="9" spans="1:12" ht="15">
      <c r="A9" s="4" t="s">
        <v>11</v>
      </c>
      <c r="B9" s="5"/>
      <c r="C9" s="7">
        <v>4126.32</v>
      </c>
      <c r="D9" s="8">
        <v>18607.48</v>
      </c>
      <c r="L9" s="6"/>
    </row>
    <row r="10" spans="1:12" s="1" customFormat="1" ht="15">
      <c r="A10" s="4" t="s">
        <v>176</v>
      </c>
      <c r="B10" s="5"/>
      <c r="C10" s="7">
        <v>4277</v>
      </c>
      <c r="D10" s="8">
        <v>19409.37</v>
      </c>
      <c r="L10" s="6"/>
    </row>
    <row r="11" spans="1:4" ht="21">
      <c r="A11" s="401" t="s">
        <v>12</v>
      </c>
      <c r="B11" s="402">
        <f>SUM(B7:B9)</f>
        <v>0</v>
      </c>
      <c r="C11" s="403">
        <f>SUM(C7:C10)</f>
        <v>16235.96</v>
      </c>
      <c r="D11" s="404">
        <f>SUM(D7:D10)</f>
        <v>73630.87999999999</v>
      </c>
    </row>
    <row r="12" spans="1:4" s="407" customFormat="1" ht="21">
      <c r="A12" s="405"/>
      <c r="B12" s="406"/>
      <c r="C12" s="399"/>
      <c r="D12" s="400"/>
    </row>
    <row r="13" spans="1:4" s="407" customFormat="1" ht="21">
      <c r="A13" s="405"/>
      <c r="B13" s="406"/>
      <c r="C13" s="399"/>
      <c r="D13" s="400"/>
    </row>
    <row r="14" spans="1:7" ht="15">
      <c r="A14" s="368" t="s">
        <v>208</v>
      </c>
      <c r="B14" s="368"/>
      <c r="C14" s="367"/>
      <c r="D14" s="367"/>
      <c r="E14" s="367"/>
      <c r="F14" s="367"/>
      <c r="G14" s="367"/>
    </row>
    <row r="15" spans="1:7" ht="15">
      <c r="A15" s="368"/>
      <c r="B15" s="368"/>
      <c r="C15" s="367"/>
      <c r="D15" s="367"/>
      <c r="E15" s="367"/>
      <c r="F15" s="367"/>
      <c r="G15" s="367"/>
    </row>
    <row r="34" spans="1:3" ht="15">
      <c r="A34" s="97"/>
      <c r="B34" s="97"/>
      <c r="C34" s="97"/>
    </row>
    <row r="35" spans="1:84" ht="15">
      <c r="A35" s="9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6" s="1" customFormat="1" ht="15">
      <c r="A36" s="276" t="s">
        <v>60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</row>
    <row r="37" spans="1:86" s="1" customFormat="1" ht="1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</row>
    <row r="38" s="1" customFormat="1" ht="15.75" thickBot="1"/>
    <row r="39" spans="1:87" s="1" customFormat="1" ht="15.75" thickBot="1">
      <c r="A39" s="278" t="s">
        <v>14</v>
      </c>
      <c r="B39" s="258" t="s">
        <v>15</v>
      </c>
      <c r="C39" s="259"/>
      <c r="D39" s="259"/>
      <c r="E39" s="260"/>
      <c r="F39" s="261" t="s">
        <v>16</v>
      </c>
      <c r="G39" s="262"/>
      <c r="H39" s="262"/>
      <c r="I39" s="263"/>
      <c r="J39" s="264" t="s">
        <v>17</v>
      </c>
      <c r="K39" s="265"/>
      <c r="L39" s="265"/>
      <c r="M39" s="266"/>
      <c r="N39" s="267" t="s">
        <v>18</v>
      </c>
      <c r="O39" s="268"/>
      <c r="P39" s="268"/>
      <c r="Q39" s="269"/>
      <c r="R39" s="270" t="s">
        <v>19</v>
      </c>
      <c r="S39" s="271"/>
      <c r="T39" s="271"/>
      <c r="U39" s="272"/>
      <c r="V39" s="273" t="s">
        <v>20</v>
      </c>
      <c r="W39" s="274"/>
      <c r="X39" s="274"/>
      <c r="Y39" s="275"/>
      <c r="Z39" s="255" t="s">
        <v>21</v>
      </c>
      <c r="AA39" s="256"/>
      <c r="AB39" s="256"/>
      <c r="AC39" s="257"/>
      <c r="AD39" s="281" t="s">
        <v>22</v>
      </c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3"/>
      <c r="AT39" s="284" t="s">
        <v>23</v>
      </c>
      <c r="AU39" s="285"/>
      <c r="AV39" s="285"/>
      <c r="AW39" s="285"/>
      <c r="AX39" s="285"/>
      <c r="AY39" s="285"/>
      <c r="AZ39" s="285"/>
      <c r="BA39" s="286"/>
      <c r="BB39" s="287" t="s">
        <v>24</v>
      </c>
      <c r="BC39" s="288"/>
      <c r="BD39" s="288"/>
      <c r="BE39" s="288"/>
      <c r="BF39" s="288"/>
      <c r="BG39" s="288"/>
      <c r="BH39" s="288"/>
      <c r="BI39" s="289"/>
      <c r="BJ39" s="290" t="s">
        <v>25</v>
      </c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2"/>
      <c r="CD39" s="290" t="s">
        <v>178</v>
      </c>
      <c r="CE39" s="291"/>
      <c r="CF39" s="291"/>
      <c r="CG39" s="292"/>
      <c r="CH39" s="293" t="s">
        <v>26</v>
      </c>
      <c r="CI39" s="293" t="s">
        <v>61</v>
      </c>
    </row>
    <row r="40" spans="1:87" s="1" customFormat="1" ht="15.75" thickBot="1">
      <c r="A40" s="279"/>
      <c r="B40" s="252" t="s">
        <v>27</v>
      </c>
      <c r="C40" s="253"/>
      <c r="D40" s="253"/>
      <c r="E40" s="254"/>
      <c r="F40" s="252" t="s">
        <v>28</v>
      </c>
      <c r="G40" s="253"/>
      <c r="H40" s="253"/>
      <c r="I40" s="254"/>
      <c r="J40" s="252" t="s">
        <v>62</v>
      </c>
      <c r="K40" s="253"/>
      <c r="L40" s="253"/>
      <c r="M40" s="254"/>
      <c r="N40" s="252" t="s">
        <v>29</v>
      </c>
      <c r="O40" s="253"/>
      <c r="P40" s="253"/>
      <c r="Q40" s="254"/>
      <c r="R40" s="252" t="s">
        <v>30</v>
      </c>
      <c r="S40" s="253"/>
      <c r="T40" s="253"/>
      <c r="U40" s="254"/>
      <c r="V40" s="252" t="s">
        <v>31</v>
      </c>
      <c r="W40" s="253"/>
      <c r="X40" s="253"/>
      <c r="Y40" s="254"/>
      <c r="Z40" s="252" t="s">
        <v>32</v>
      </c>
      <c r="AA40" s="253"/>
      <c r="AB40" s="253"/>
      <c r="AC40" s="254"/>
      <c r="AD40" s="252" t="s">
        <v>63</v>
      </c>
      <c r="AE40" s="253"/>
      <c r="AF40" s="253"/>
      <c r="AG40" s="254"/>
      <c r="AH40" s="252" t="s">
        <v>64</v>
      </c>
      <c r="AI40" s="253"/>
      <c r="AJ40" s="253"/>
      <c r="AK40" s="254"/>
      <c r="AL40" s="252" t="s">
        <v>64</v>
      </c>
      <c r="AM40" s="253"/>
      <c r="AN40" s="253"/>
      <c r="AO40" s="254"/>
      <c r="AP40" s="252" t="s">
        <v>65</v>
      </c>
      <c r="AQ40" s="253"/>
      <c r="AR40" s="253"/>
      <c r="AS40" s="254"/>
      <c r="AT40" s="252" t="s">
        <v>66</v>
      </c>
      <c r="AU40" s="253"/>
      <c r="AV40" s="253"/>
      <c r="AW40" s="254"/>
      <c r="AX40" s="252" t="s">
        <v>67</v>
      </c>
      <c r="AY40" s="253"/>
      <c r="AZ40" s="253"/>
      <c r="BA40" s="254"/>
      <c r="BB40" s="252" t="s">
        <v>90</v>
      </c>
      <c r="BC40" s="253"/>
      <c r="BD40" s="253"/>
      <c r="BE40" s="254"/>
      <c r="BF40" s="252" t="s">
        <v>90</v>
      </c>
      <c r="BG40" s="253"/>
      <c r="BH40" s="253"/>
      <c r="BI40" s="254"/>
      <c r="BJ40" s="252" t="s">
        <v>68</v>
      </c>
      <c r="BK40" s="253"/>
      <c r="BL40" s="253"/>
      <c r="BM40" s="254"/>
      <c r="BN40" s="252" t="s">
        <v>68</v>
      </c>
      <c r="BO40" s="253"/>
      <c r="BP40" s="253"/>
      <c r="BQ40" s="254"/>
      <c r="BR40" s="252" t="s">
        <v>68</v>
      </c>
      <c r="BS40" s="253"/>
      <c r="BT40" s="253"/>
      <c r="BU40" s="254"/>
      <c r="BV40" s="252" t="s">
        <v>69</v>
      </c>
      <c r="BW40" s="253"/>
      <c r="BX40" s="253"/>
      <c r="BY40" s="254"/>
      <c r="BZ40" s="252" t="s">
        <v>70</v>
      </c>
      <c r="CA40" s="253"/>
      <c r="CB40" s="253"/>
      <c r="CC40" s="254"/>
      <c r="CD40" s="350" t="s">
        <v>179</v>
      </c>
      <c r="CE40" s="351"/>
      <c r="CF40" s="351"/>
      <c r="CG40" s="352"/>
      <c r="CH40" s="294"/>
      <c r="CI40" s="294"/>
    </row>
    <row r="41" spans="1:87" s="1" customFormat="1" ht="16.5" thickBot="1">
      <c r="A41" s="279"/>
      <c r="B41" s="296" t="s">
        <v>71</v>
      </c>
      <c r="C41" s="297"/>
      <c r="D41" s="297"/>
      <c r="E41" s="298"/>
      <c r="F41" s="296" t="s">
        <v>72</v>
      </c>
      <c r="G41" s="297"/>
      <c r="H41" s="297"/>
      <c r="I41" s="298"/>
      <c r="J41" s="296" t="s">
        <v>73</v>
      </c>
      <c r="K41" s="297"/>
      <c r="L41" s="297"/>
      <c r="M41" s="298"/>
      <c r="N41" s="296" t="s">
        <v>74</v>
      </c>
      <c r="O41" s="297"/>
      <c r="P41" s="297"/>
      <c r="Q41" s="298"/>
      <c r="R41" s="296" t="s">
        <v>75</v>
      </c>
      <c r="S41" s="297"/>
      <c r="T41" s="297"/>
      <c r="U41" s="298"/>
      <c r="V41" s="296" t="s">
        <v>76</v>
      </c>
      <c r="W41" s="297"/>
      <c r="X41" s="297"/>
      <c r="Y41" s="298"/>
      <c r="Z41" s="296" t="s">
        <v>77</v>
      </c>
      <c r="AA41" s="297"/>
      <c r="AB41" s="297"/>
      <c r="AC41" s="298"/>
      <c r="AD41" s="296" t="s">
        <v>78</v>
      </c>
      <c r="AE41" s="297"/>
      <c r="AF41" s="297"/>
      <c r="AG41" s="298"/>
      <c r="AH41" s="296" t="s">
        <v>79</v>
      </c>
      <c r="AI41" s="297"/>
      <c r="AJ41" s="297"/>
      <c r="AK41" s="298"/>
      <c r="AL41" s="296" t="s">
        <v>80</v>
      </c>
      <c r="AM41" s="297"/>
      <c r="AN41" s="297"/>
      <c r="AO41" s="298"/>
      <c r="AP41" s="296" t="s">
        <v>81</v>
      </c>
      <c r="AQ41" s="297"/>
      <c r="AR41" s="297"/>
      <c r="AS41" s="298"/>
      <c r="AT41" s="296" t="s">
        <v>82</v>
      </c>
      <c r="AU41" s="297"/>
      <c r="AV41" s="297"/>
      <c r="AW41" s="298"/>
      <c r="AX41" s="296" t="s">
        <v>83</v>
      </c>
      <c r="AY41" s="297"/>
      <c r="AZ41" s="297"/>
      <c r="BA41" s="298"/>
      <c r="BB41" s="296" t="s">
        <v>92</v>
      </c>
      <c r="BC41" s="297"/>
      <c r="BD41" s="297"/>
      <c r="BE41" s="298"/>
      <c r="BF41" s="296" t="s">
        <v>93</v>
      </c>
      <c r="BG41" s="297"/>
      <c r="BH41" s="297"/>
      <c r="BI41" s="298"/>
      <c r="BJ41" s="296" t="s">
        <v>84</v>
      </c>
      <c r="BK41" s="297"/>
      <c r="BL41" s="297"/>
      <c r="BM41" s="298"/>
      <c r="BN41" s="296" t="s">
        <v>85</v>
      </c>
      <c r="BO41" s="297"/>
      <c r="BP41" s="297"/>
      <c r="BQ41" s="298"/>
      <c r="BR41" s="296" t="s">
        <v>86</v>
      </c>
      <c r="BS41" s="297"/>
      <c r="BT41" s="297"/>
      <c r="BU41" s="298"/>
      <c r="BV41" s="296" t="s">
        <v>87</v>
      </c>
      <c r="BW41" s="297"/>
      <c r="BX41" s="297"/>
      <c r="BY41" s="298"/>
      <c r="BZ41" s="296" t="s">
        <v>88</v>
      </c>
      <c r="CA41" s="297"/>
      <c r="CB41" s="297"/>
      <c r="CC41" s="298"/>
      <c r="CD41" s="296" t="s">
        <v>180</v>
      </c>
      <c r="CE41" s="297"/>
      <c r="CF41" s="297"/>
      <c r="CG41" s="298"/>
      <c r="CH41" s="294"/>
      <c r="CI41" s="294"/>
    </row>
    <row r="42" spans="1:87" s="1" customFormat="1" ht="30.75" thickBot="1">
      <c r="A42" s="280"/>
      <c r="B42" s="10" t="s">
        <v>33</v>
      </c>
      <c r="C42" s="11" t="s">
        <v>34</v>
      </c>
      <c r="D42" s="11" t="s">
        <v>35</v>
      </c>
      <c r="E42" s="11" t="s">
        <v>38</v>
      </c>
      <c r="F42" s="11" t="s">
        <v>33</v>
      </c>
      <c r="G42" s="11" t="s">
        <v>34</v>
      </c>
      <c r="H42" s="11" t="s">
        <v>35</v>
      </c>
      <c r="I42" s="11" t="s">
        <v>38</v>
      </c>
      <c r="J42" s="11" t="s">
        <v>33</v>
      </c>
      <c r="K42" s="11" t="s">
        <v>34</v>
      </c>
      <c r="L42" s="11" t="s">
        <v>35</v>
      </c>
      <c r="M42" s="11"/>
      <c r="N42" s="11" t="s">
        <v>33</v>
      </c>
      <c r="O42" s="11" t="s">
        <v>34</v>
      </c>
      <c r="P42" s="11" t="s">
        <v>149</v>
      </c>
      <c r="Q42" s="11" t="s">
        <v>38</v>
      </c>
      <c r="R42" s="11" t="s">
        <v>33</v>
      </c>
      <c r="S42" s="11" t="s">
        <v>34</v>
      </c>
      <c r="T42" s="11" t="s">
        <v>35</v>
      </c>
      <c r="U42" s="11" t="s">
        <v>38</v>
      </c>
      <c r="V42" s="11" t="s">
        <v>33</v>
      </c>
      <c r="W42" s="11" t="s">
        <v>34</v>
      </c>
      <c r="X42" s="11" t="s">
        <v>35</v>
      </c>
      <c r="Y42" s="11" t="s">
        <v>38</v>
      </c>
      <c r="Z42" s="11" t="s">
        <v>33</v>
      </c>
      <c r="AA42" s="11" t="s">
        <v>34</v>
      </c>
      <c r="AB42" s="11" t="s">
        <v>35</v>
      </c>
      <c r="AC42" s="11" t="s">
        <v>38</v>
      </c>
      <c r="AD42" s="11" t="s">
        <v>33</v>
      </c>
      <c r="AE42" s="11" t="s">
        <v>34</v>
      </c>
      <c r="AF42" s="11" t="s">
        <v>35</v>
      </c>
      <c r="AG42" s="11" t="s">
        <v>38</v>
      </c>
      <c r="AH42" s="11" t="s">
        <v>33</v>
      </c>
      <c r="AI42" s="11" t="s">
        <v>34</v>
      </c>
      <c r="AJ42" s="11" t="s">
        <v>35</v>
      </c>
      <c r="AK42" s="11" t="s">
        <v>38</v>
      </c>
      <c r="AL42" s="11" t="s">
        <v>33</v>
      </c>
      <c r="AM42" s="11" t="s">
        <v>34</v>
      </c>
      <c r="AN42" s="11" t="s">
        <v>35</v>
      </c>
      <c r="AO42" s="11" t="s">
        <v>38</v>
      </c>
      <c r="AP42" s="11" t="s">
        <v>33</v>
      </c>
      <c r="AQ42" s="11" t="s">
        <v>34</v>
      </c>
      <c r="AR42" s="11" t="s">
        <v>35</v>
      </c>
      <c r="AS42" s="11" t="s">
        <v>38</v>
      </c>
      <c r="AT42" s="11" t="s">
        <v>33</v>
      </c>
      <c r="AU42" s="11" t="s">
        <v>34</v>
      </c>
      <c r="AV42" s="11" t="s">
        <v>35</v>
      </c>
      <c r="AW42" s="11" t="s">
        <v>38</v>
      </c>
      <c r="AX42" s="11" t="s">
        <v>33</v>
      </c>
      <c r="AY42" s="11" t="s">
        <v>34</v>
      </c>
      <c r="AZ42" s="11" t="s">
        <v>35</v>
      </c>
      <c r="BA42" s="11" t="s">
        <v>38</v>
      </c>
      <c r="BB42" s="11" t="s">
        <v>33</v>
      </c>
      <c r="BC42" s="11" t="s">
        <v>34</v>
      </c>
      <c r="BD42" s="11" t="s">
        <v>35</v>
      </c>
      <c r="BE42" s="11" t="s">
        <v>38</v>
      </c>
      <c r="BF42" s="11" t="s">
        <v>33</v>
      </c>
      <c r="BG42" s="11" t="s">
        <v>34</v>
      </c>
      <c r="BH42" s="11" t="s">
        <v>35</v>
      </c>
      <c r="BI42" s="11" t="s">
        <v>38</v>
      </c>
      <c r="BJ42" s="11" t="s">
        <v>33</v>
      </c>
      <c r="BK42" s="11" t="s">
        <v>34</v>
      </c>
      <c r="BL42" s="11" t="s">
        <v>35</v>
      </c>
      <c r="BM42" s="11" t="s">
        <v>38</v>
      </c>
      <c r="BN42" s="11" t="s">
        <v>33</v>
      </c>
      <c r="BO42" s="11" t="s">
        <v>34</v>
      </c>
      <c r="BP42" s="11" t="s">
        <v>35</v>
      </c>
      <c r="BQ42" s="11" t="s">
        <v>38</v>
      </c>
      <c r="BR42" s="11" t="s">
        <v>33</v>
      </c>
      <c r="BS42" s="11" t="s">
        <v>34</v>
      </c>
      <c r="BT42" s="11" t="s">
        <v>35</v>
      </c>
      <c r="BU42" s="11" t="s">
        <v>38</v>
      </c>
      <c r="BV42" s="11" t="s">
        <v>33</v>
      </c>
      <c r="BW42" s="11" t="s">
        <v>34</v>
      </c>
      <c r="BX42" s="11" t="s">
        <v>35</v>
      </c>
      <c r="BY42" s="11" t="s">
        <v>38</v>
      </c>
      <c r="BZ42" s="11" t="s">
        <v>33</v>
      </c>
      <c r="CA42" s="11" t="s">
        <v>34</v>
      </c>
      <c r="CB42" s="11" t="s">
        <v>35</v>
      </c>
      <c r="CC42" s="11" t="s">
        <v>38</v>
      </c>
      <c r="CD42" s="11" t="s">
        <v>33</v>
      </c>
      <c r="CE42" s="11" t="s">
        <v>34</v>
      </c>
      <c r="CF42" s="11" t="s">
        <v>35</v>
      </c>
      <c r="CG42" s="11" t="s">
        <v>38</v>
      </c>
      <c r="CH42" s="295"/>
      <c r="CI42" s="295"/>
    </row>
    <row r="43" spans="1:87" s="1" customFormat="1" ht="15">
      <c r="A43" s="62" t="s">
        <v>9</v>
      </c>
      <c r="B43" s="12" t="s">
        <v>97</v>
      </c>
      <c r="C43" s="63" t="s">
        <v>9</v>
      </c>
      <c r="D43" s="64">
        <v>722.41</v>
      </c>
      <c r="E43" s="65">
        <v>168</v>
      </c>
      <c r="F43" s="12" t="s">
        <v>98</v>
      </c>
      <c r="G43" s="66" t="s">
        <v>9</v>
      </c>
      <c r="H43" s="101">
        <v>1041.27</v>
      </c>
      <c r="I43" s="67">
        <v>174</v>
      </c>
      <c r="J43" s="12" t="s">
        <v>99</v>
      </c>
      <c r="K43" s="13" t="s">
        <v>9</v>
      </c>
      <c r="L43" s="68">
        <v>405.62</v>
      </c>
      <c r="M43" s="69">
        <v>93</v>
      </c>
      <c r="N43" s="12" t="s">
        <v>99</v>
      </c>
      <c r="O43" s="13" t="s">
        <v>9</v>
      </c>
      <c r="P43" s="70">
        <v>220.47</v>
      </c>
      <c r="Q43" s="71">
        <v>50</v>
      </c>
      <c r="R43" s="12" t="s">
        <v>100</v>
      </c>
      <c r="S43" s="13" t="s">
        <v>9</v>
      </c>
      <c r="T43" s="72">
        <v>659.93</v>
      </c>
      <c r="U43" s="73">
        <v>152</v>
      </c>
      <c r="V43" s="12" t="s">
        <v>101</v>
      </c>
      <c r="W43" s="13" t="s">
        <v>9</v>
      </c>
      <c r="X43" s="74">
        <v>190.01</v>
      </c>
      <c r="Y43" s="75">
        <v>43</v>
      </c>
      <c r="Z43" s="12" t="s">
        <v>102</v>
      </c>
      <c r="AA43" s="13" t="s">
        <v>9</v>
      </c>
      <c r="AB43" s="76">
        <v>250.95</v>
      </c>
      <c r="AC43" s="77">
        <v>57</v>
      </c>
      <c r="AD43" s="12" t="s">
        <v>102</v>
      </c>
      <c r="AE43" s="66" t="s">
        <v>9</v>
      </c>
      <c r="AF43" s="79">
        <v>2735.82</v>
      </c>
      <c r="AG43" s="78">
        <v>640</v>
      </c>
      <c r="AH43" s="12" t="s">
        <v>102</v>
      </c>
      <c r="AI43" s="13" t="s">
        <v>9</v>
      </c>
      <c r="AJ43" s="79">
        <v>261.71</v>
      </c>
      <c r="AK43" s="78">
        <v>60</v>
      </c>
      <c r="AL43" s="12" t="s">
        <v>102</v>
      </c>
      <c r="AM43" s="13" t="s">
        <v>9</v>
      </c>
      <c r="AN43" s="79">
        <v>4297.06</v>
      </c>
      <c r="AO43" s="80">
        <v>1006</v>
      </c>
      <c r="AP43" s="12" t="s">
        <v>102</v>
      </c>
      <c r="AQ43" s="13" t="s">
        <v>9</v>
      </c>
      <c r="AR43" s="79">
        <v>44.16</v>
      </c>
      <c r="AS43" s="80">
        <v>9</v>
      </c>
      <c r="AT43" s="12" t="s">
        <v>99</v>
      </c>
      <c r="AU43" s="81" t="s">
        <v>9</v>
      </c>
      <c r="AV43" s="82">
        <v>112.41</v>
      </c>
      <c r="AW43" s="83">
        <v>25</v>
      </c>
      <c r="AX43" s="12" t="s">
        <v>99</v>
      </c>
      <c r="AY43" s="13" t="s">
        <v>9</v>
      </c>
      <c r="AZ43" s="84">
        <v>389.68</v>
      </c>
      <c r="BA43" s="83">
        <v>90</v>
      </c>
      <c r="BB43" s="137" t="s">
        <v>123</v>
      </c>
      <c r="BC43" s="137" t="s">
        <v>9</v>
      </c>
      <c r="BD43" s="99">
        <v>1214.98</v>
      </c>
      <c r="BE43" s="99">
        <v>157.32</v>
      </c>
      <c r="BF43" s="137" t="s">
        <v>113</v>
      </c>
      <c r="BG43" s="137" t="s">
        <v>9</v>
      </c>
      <c r="BH43" s="99">
        <v>158.51</v>
      </c>
      <c r="BI43" s="99">
        <v>20</v>
      </c>
      <c r="BJ43" s="12" t="s">
        <v>99</v>
      </c>
      <c r="BK43" s="13" t="s">
        <v>9</v>
      </c>
      <c r="BL43" s="85">
        <v>219.06</v>
      </c>
      <c r="BM43" s="86">
        <v>50</v>
      </c>
      <c r="BN43" s="12" t="s">
        <v>99</v>
      </c>
      <c r="BO43" s="13" t="s">
        <v>9</v>
      </c>
      <c r="BP43" s="87">
        <v>2475.6</v>
      </c>
      <c r="BQ43" s="86">
        <v>579</v>
      </c>
      <c r="BR43" s="12" t="s">
        <v>99</v>
      </c>
      <c r="BS43" s="81" t="s">
        <v>9</v>
      </c>
      <c r="BT43" s="88">
        <v>244.65</v>
      </c>
      <c r="BU43" s="89">
        <v>56</v>
      </c>
      <c r="BV43" s="12" t="s">
        <v>103</v>
      </c>
      <c r="BW43" s="13" t="s">
        <v>9</v>
      </c>
      <c r="BX43" s="87">
        <v>716.44</v>
      </c>
      <c r="BY43" s="86">
        <v>166</v>
      </c>
      <c r="BZ43" s="12" t="s">
        <v>104</v>
      </c>
      <c r="CA43" s="13" t="s">
        <v>9</v>
      </c>
      <c r="CB43" s="87">
        <v>515.08</v>
      </c>
      <c r="CC43" s="90">
        <v>119</v>
      </c>
      <c r="CD43" s="353"/>
      <c r="CE43" s="353"/>
      <c r="CF43" s="353"/>
      <c r="CG43" s="353"/>
      <c r="CH43" s="91">
        <f>SUM(CB43+BX43+BT43+BP43+BL43+BH43+BD43+AZ43+AV43+AR43+AN43+AJ43+AF43+AB43+X43+T43+P43+L43+H43+D43)</f>
        <v>16875.820000000003</v>
      </c>
      <c r="CI43" s="92">
        <f>SUM(CC43+BY43+BU43+BQ43+BM43+BI43+BE43+BA43+AW43+AS43+AO43+AK43+AG43+AC43+Y43+U43+Q43+M43+I43+E43)</f>
        <v>3714.3199999999997</v>
      </c>
    </row>
    <row r="44" spans="1:87" s="1" customFormat="1" ht="15">
      <c r="A44" s="106" t="s">
        <v>10</v>
      </c>
      <c r="B44" s="12" t="s">
        <v>124</v>
      </c>
      <c r="C44" s="107" t="s">
        <v>10</v>
      </c>
      <c r="D44" s="108">
        <v>735.58</v>
      </c>
      <c r="E44" s="109">
        <v>170</v>
      </c>
      <c r="F44" s="12" t="s">
        <v>120</v>
      </c>
      <c r="G44" s="14" t="s">
        <v>10</v>
      </c>
      <c r="H44" s="110">
        <v>1194.51</v>
      </c>
      <c r="I44" s="111">
        <v>200</v>
      </c>
      <c r="J44" s="14" t="s">
        <v>125</v>
      </c>
      <c r="K44" s="14" t="s">
        <v>10</v>
      </c>
      <c r="L44" s="112">
        <v>410</v>
      </c>
      <c r="M44" s="113">
        <v>94</v>
      </c>
      <c r="N44" s="12" t="s">
        <v>126</v>
      </c>
      <c r="O44" s="14" t="s">
        <v>10</v>
      </c>
      <c r="P44" s="114">
        <v>306.34</v>
      </c>
      <c r="Q44" s="115">
        <v>70</v>
      </c>
      <c r="R44" s="14" t="s">
        <v>121</v>
      </c>
      <c r="S44" s="14" t="s">
        <v>10</v>
      </c>
      <c r="T44" s="116">
        <v>709.17</v>
      </c>
      <c r="U44" s="117">
        <v>164</v>
      </c>
      <c r="V44" s="14" t="s">
        <v>127</v>
      </c>
      <c r="W44" s="14" t="s">
        <v>10</v>
      </c>
      <c r="X44" s="118">
        <v>198.77</v>
      </c>
      <c r="Y44" s="119">
        <v>45</v>
      </c>
      <c r="Z44" s="14" t="s">
        <v>128</v>
      </c>
      <c r="AA44" s="14" t="s">
        <v>10</v>
      </c>
      <c r="AB44" s="120">
        <v>328.1</v>
      </c>
      <c r="AC44" s="121">
        <v>75</v>
      </c>
      <c r="AD44" s="12" t="s">
        <v>128</v>
      </c>
      <c r="AE44" s="14" t="s">
        <v>10</v>
      </c>
      <c r="AF44" s="122">
        <v>3180.04</v>
      </c>
      <c r="AG44" s="123">
        <v>739</v>
      </c>
      <c r="AH44" s="14" t="s">
        <v>128</v>
      </c>
      <c r="AI44" s="14" t="s">
        <v>10</v>
      </c>
      <c r="AJ44" s="122">
        <v>463.91</v>
      </c>
      <c r="AK44" s="123">
        <v>107</v>
      </c>
      <c r="AL44" s="14" t="s">
        <v>128</v>
      </c>
      <c r="AM44" s="14" t="s">
        <v>10</v>
      </c>
      <c r="AN44" s="122">
        <v>4123.69</v>
      </c>
      <c r="AO44" s="124">
        <v>958</v>
      </c>
      <c r="AP44" s="14" t="s">
        <v>128</v>
      </c>
      <c r="AQ44" s="14" t="s">
        <v>10</v>
      </c>
      <c r="AR44" s="122">
        <v>27.82</v>
      </c>
      <c r="AS44" s="124">
        <v>5</v>
      </c>
      <c r="AT44" s="125" t="s">
        <v>129</v>
      </c>
      <c r="AU44" s="125" t="s">
        <v>10</v>
      </c>
      <c r="AV44" s="126">
        <v>83.35</v>
      </c>
      <c r="AW44" s="127">
        <v>18</v>
      </c>
      <c r="AX44" s="12" t="s">
        <v>114</v>
      </c>
      <c r="AY44" s="14" t="s">
        <v>10</v>
      </c>
      <c r="AZ44" s="128">
        <v>426.84</v>
      </c>
      <c r="BA44" s="127">
        <v>98</v>
      </c>
      <c r="BB44" s="138" t="s">
        <v>130</v>
      </c>
      <c r="BC44" s="100" t="s">
        <v>10</v>
      </c>
      <c r="BD44" s="129">
        <v>1207.03</v>
      </c>
      <c r="BE44" s="130">
        <v>157.32</v>
      </c>
      <c r="BF44" s="138" t="s">
        <v>130</v>
      </c>
      <c r="BG44" s="100" t="s">
        <v>10</v>
      </c>
      <c r="BH44" s="129">
        <v>189.54</v>
      </c>
      <c r="BI44" s="129">
        <v>24</v>
      </c>
      <c r="BJ44" s="14" t="s">
        <v>114</v>
      </c>
      <c r="BK44" s="14" t="s">
        <v>10</v>
      </c>
      <c r="BL44" s="131">
        <v>302</v>
      </c>
      <c r="BM44" s="132">
        <v>69</v>
      </c>
      <c r="BN44" s="14" t="s">
        <v>114</v>
      </c>
      <c r="BO44" s="14" t="s">
        <v>10</v>
      </c>
      <c r="BP44" s="133">
        <v>3271.45</v>
      </c>
      <c r="BQ44" s="132">
        <v>761</v>
      </c>
      <c r="BR44" s="125" t="s">
        <v>114</v>
      </c>
      <c r="BS44" s="125" t="s">
        <v>10</v>
      </c>
      <c r="BT44" s="134">
        <v>267.96</v>
      </c>
      <c r="BU44" s="135">
        <v>61</v>
      </c>
      <c r="BV44" s="12" t="s">
        <v>131</v>
      </c>
      <c r="BW44" s="14" t="s">
        <v>10</v>
      </c>
      <c r="BX44" s="133">
        <v>594.2</v>
      </c>
      <c r="BY44" s="132">
        <v>137</v>
      </c>
      <c r="BZ44" s="14" t="s">
        <v>121</v>
      </c>
      <c r="CA44" s="14" t="s">
        <v>10</v>
      </c>
      <c r="CB44" s="133">
        <v>717.91</v>
      </c>
      <c r="CC44" s="132">
        <v>166</v>
      </c>
      <c r="CD44" s="132"/>
      <c r="CE44" s="132"/>
      <c r="CF44" s="132"/>
      <c r="CG44" s="132"/>
      <c r="CH44" s="91">
        <f>SUM(CB44+BX44+BT44+BP44+BL44+BH44+BD44+AZ44+AV44+AR44+AN44+AJ44+AF44+AB44+X44+T44+P44+L44+H44+D44)</f>
        <v>18738.210000000003</v>
      </c>
      <c r="CI44" s="92">
        <f>SUM(CC44+BY44+BU44+BQ44+BM44+BI44+BE44+BA44+AW44+AS44+AO44+AK44+AG44+AC44+Y44+U44+Q44+M44+I44+E44)</f>
        <v>4118.32</v>
      </c>
    </row>
    <row r="45" spans="1:87" s="1" customFormat="1" ht="15">
      <c r="A45" s="106" t="s">
        <v>11</v>
      </c>
      <c r="B45" s="199" t="s">
        <v>156</v>
      </c>
      <c r="C45" s="107" t="s">
        <v>11</v>
      </c>
      <c r="D45" s="108">
        <v>726.67</v>
      </c>
      <c r="E45" s="109">
        <v>169</v>
      </c>
      <c r="F45" s="14" t="s">
        <v>157</v>
      </c>
      <c r="G45" s="14" t="s">
        <v>11</v>
      </c>
      <c r="H45" s="110">
        <v>862.49</v>
      </c>
      <c r="I45" s="111">
        <v>144</v>
      </c>
      <c r="J45" s="14" t="s">
        <v>158</v>
      </c>
      <c r="K45" s="14" t="s">
        <v>11</v>
      </c>
      <c r="L45" s="112">
        <v>496.32</v>
      </c>
      <c r="M45" s="113">
        <v>115</v>
      </c>
      <c r="N45" s="12" t="s">
        <v>159</v>
      </c>
      <c r="O45" s="14" t="s">
        <v>11</v>
      </c>
      <c r="P45" s="114">
        <v>236.12</v>
      </c>
      <c r="Q45" s="115">
        <v>54</v>
      </c>
      <c r="R45" s="14" t="s">
        <v>160</v>
      </c>
      <c r="S45" s="14" t="s">
        <v>11</v>
      </c>
      <c r="T45" s="116">
        <v>629.09</v>
      </c>
      <c r="U45" s="117">
        <v>146</v>
      </c>
      <c r="V45" s="14" t="s">
        <v>161</v>
      </c>
      <c r="W45" s="14" t="s">
        <v>11</v>
      </c>
      <c r="X45" s="118">
        <v>244.8</v>
      </c>
      <c r="Y45" s="119">
        <v>56</v>
      </c>
      <c r="Z45" s="14" t="s">
        <v>162</v>
      </c>
      <c r="AA45" s="14" t="s">
        <v>11</v>
      </c>
      <c r="AB45" s="120">
        <v>236.12</v>
      </c>
      <c r="AC45" s="121">
        <v>54</v>
      </c>
      <c r="AD45" s="12" t="s">
        <v>162</v>
      </c>
      <c r="AE45" s="14" t="s">
        <v>11</v>
      </c>
      <c r="AF45" s="122">
        <v>3106.93</v>
      </c>
      <c r="AG45" s="123">
        <v>727</v>
      </c>
      <c r="AH45" s="14" t="s">
        <v>162</v>
      </c>
      <c r="AI45" s="14" t="s">
        <v>11</v>
      </c>
      <c r="AJ45" s="122">
        <v>513.38</v>
      </c>
      <c r="AK45" s="123">
        <v>119</v>
      </c>
      <c r="AL45" s="14" t="s">
        <v>162</v>
      </c>
      <c r="AM45" s="14" t="s">
        <v>11</v>
      </c>
      <c r="AN45" s="122">
        <v>3981.4</v>
      </c>
      <c r="AO45" s="124">
        <v>932</v>
      </c>
      <c r="AP45" s="14" t="s">
        <v>162</v>
      </c>
      <c r="AQ45" s="14" t="s">
        <v>11</v>
      </c>
      <c r="AR45" s="122">
        <v>27.1</v>
      </c>
      <c r="AS45" s="124">
        <v>5</v>
      </c>
      <c r="AT45" s="125" t="s">
        <v>159</v>
      </c>
      <c r="AU45" s="125" t="s">
        <v>11</v>
      </c>
      <c r="AV45" s="126">
        <v>125.21</v>
      </c>
      <c r="AW45" s="127">
        <v>28</v>
      </c>
      <c r="AX45" s="14" t="s">
        <v>157</v>
      </c>
      <c r="AY45" s="14" t="s">
        <v>11</v>
      </c>
      <c r="AZ45" s="128">
        <v>487.8</v>
      </c>
      <c r="BA45" s="127">
        <v>113</v>
      </c>
      <c r="BB45" s="129" t="s">
        <v>163</v>
      </c>
      <c r="BC45" s="130" t="s">
        <v>11</v>
      </c>
      <c r="BD45" s="129">
        <v>1205.82</v>
      </c>
      <c r="BE45" s="130">
        <v>157.32</v>
      </c>
      <c r="BF45" s="200" t="s">
        <v>164</v>
      </c>
      <c r="BG45" s="201" t="s">
        <v>11</v>
      </c>
      <c r="BH45" s="200">
        <v>227.39</v>
      </c>
      <c r="BI45" s="200">
        <v>29</v>
      </c>
      <c r="BJ45" s="14" t="s">
        <v>157</v>
      </c>
      <c r="BK45" s="14" t="s">
        <v>11</v>
      </c>
      <c r="BL45" s="131">
        <v>377.24</v>
      </c>
      <c r="BM45" s="132">
        <v>87</v>
      </c>
      <c r="BN45" s="14" t="s">
        <v>157</v>
      </c>
      <c r="BO45" s="14" t="s">
        <v>11</v>
      </c>
      <c r="BP45" s="133">
        <v>3639.83</v>
      </c>
      <c r="BQ45" s="202">
        <v>851</v>
      </c>
      <c r="BR45" s="125" t="s">
        <v>157</v>
      </c>
      <c r="BS45" s="125" t="s">
        <v>11</v>
      </c>
      <c r="BT45" s="134">
        <v>163.92</v>
      </c>
      <c r="BU45" s="135">
        <v>37</v>
      </c>
      <c r="BV45" s="12" t="s">
        <v>165</v>
      </c>
      <c r="BW45" s="14" t="s">
        <v>11</v>
      </c>
      <c r="BX45" s="133">
        <v>655.6</v>
      </c>
      <c r="BY45" s="132">
        <v>152</v>
      </c>
      <c r="BZ45" s="14" t="s">
        <v>160</v>
      </c>
      <c r="CA45" s="14" t="s">
        <v>11</v>
      </c>
      <c r="CB45" s="133">
        <v>643.26</v>
      </c>
      <c r="CC45" s="132">
        <v>149</v>
      </c>
      <c r="CD45" s="14" t="s">
        <v>162</v>
      </c>
      <c r="CE45" s="132" t="s">
        <v>181</v>
      </c>
      <c r="CF45" s="132">
        <v>20.99</v>
      </c>
      <c r="CG45" s="132">
        <v>2</v>
      </c>
      <c r="CH45" s="91">
        <f>SUM(CF45+CB45+BX45+BT45+BP45+BL45+BH45+BD45+AZ45+AV45+AR45+AN45+AJ45+AF45+AB45+X45+T45+P45+L45+H45+D45)</f>
        <v>18607.48</v>
      </c>
      <c r="CI45" s="92">
        <f>SUM(CC45+BY45+BU45+BQ45+BM45+BI45+BE45+BA45+AW45+AS45+AO45+AK45+AG45+AC45+Y45+U45+Q45+M45+I45+E45)</f>
        <v>4124.32</v>
      </c>
    </row>
    <row r="46" spans="1:87" s="1" customFormat="1" ht="15.75" thickBot="1">
      <c r="A46" s="354" t="s">
        <v>176</v>
      </c>
      <c r="B46" s="199" t="s">
        <v>182</v>
      </c>
      <c r="C46" s="355" t="s">
        <v>176</v>
      </c>
      <c r="D46" s="356">
        <v>752.27</v>
      </c>
      <c r="E46" s="357">
        <v>175</v>
      </c>
      <c r="F46" s="14" t="s">
        <v>183</v>
      </c>
      <c r="G46" s="357" t="s">
        <v>176</v>
      </c>
      <c r="H46" s="356">
        <v>987.17</v>
      </c>
      <c r="I46" s="357">
        <v>165</v>
      </c>
      <c r="J46" s="14" t="s">
        <v>184</v>
      </c>
      <c r="K46" s="357" t="s">
        <v>176</v>
      </c>
      <c r="L46" s="356">
        <v>398.21</v>
      </c>
      <c r="M46" s="357">
        <v>92</v>
      </c>
      <c r="N46" s="12" t="s">
        <v>185</v>
      </c>
      <c r="O46" s="358" t="s">
        <v>176</v>
      </c>
      <c r="P46" s="359">
        <v>317.17</v>
      </c>
      <c r="Q46" s="360">
        <v>73</v>
      </c>
      <c r="R46" s="14" t="s">
        <v>186</v>
      </c>
      <c r="S46" s="357" t="s">
        <v>176</v>
      </c>
      <c r="T46" s="356">
        <v>927.16</v>
      </c>
      <c r="U46" s="361">
        <v>216</v>
      </c>
      <c r="V46" s="14" t="s">
        <v>187</v>
      </c>
      <c r="W46" s="360" t="s">
        <v>176</v>
      </c>
      <c r="X46" s="356">
        <v>176.4</v>
      </c>
      <c r="Y46" s="357">
        <v>40</v>
      </c>
      <c r="Z46" s="14" t="s">
        <v>188</v>
      </c>
      <c r="AA46" s="357" t="s">
        <v>176</v>
      </c>
      <c r="AB46" s="356">
        <v>338.49</v>
      </c>
      <c r="AC46" s="357">
        <v>78</v>
      </c>
      <c r="AD46" s="12" t="s">
        <v>188</v>
      </c>
      <c r="AE46" s="357" t="s">
        <v>176</v>
      </c>
      <c r="AF46" s="356">
        <v>2718.76</v>
      </c>
      <c r="AG46" s="357">
        <v>636</v>
      </c>
      <c r="AH46" s="12" t="s">
        <v>188</v>
      </c>
      <c r="AI46" s="357" t="s">
        <v>176</v>
      </c>
      <c r="AJ46" s="356">
        <v>479.27</v>
      </c>
      <c r="AK46" s="357">
        <v>111</v>
      </c>
      <c r="AL46" s="12" t="s">
        <v>188</v>
      </c>
      <c r="AM46" s="357" t="s">
        <v>176</v>
      </c>
      <c r="AN46" s="356">
        <v>4216.012</v>
      </c>
      <c r="AO46" s="360">
        <v>987</v>
      </c>
      <c r="AP46" s="12" t="s">
        <v>188</v>
      </c>
      <c r="AQ46" s="357" t="s">
        <v>176</v>
      </c>
      <c r="AR46" s="356">
        <v>44.16</v>
      </c>
      <c r="AS46" s="360">
        <v>9</v>
      </c>
      <c r="AT46" s="125" t="s">
        <v>185</v>
      </c>
      <c r="AU46" s="362" t="s">
        <v>176</v>
      </c>
      <c r="AV46" s="356">
        <v>48.43</v>
      </c>
      <c r="AW46" s="357">
        <v>10</v>
      </c>
      <c r="AX46" s="14" t="s">
        <v>183</v>
      </c>
      <c r="AY46" s="358" t="s">
        <v>176</v>
      </c>
      <c r="AZ46" s="359">
        <v>389.68</v>
      </c>
      <c r="BA46" s="357">
        <v>90</v>
      </c>
      <c r="BB46" s="129" t="s">
        <v>189</v>
      </c>
      <c r="BC46" s="360" t="s">
        <v>176</v>
      </c>
      <c r="BD46" s="360">
        <v>1513.37</v>
      </c>
      <c r="BE46" s="360">
        <v>198</v>
      </c>
      <c r="BF46" s="200" t="s">
        <v>190</v>
      </c>
      <c r="BG46" s="360" t="s">
        <v>176</v>
      </c>
      <c r="BH46" s="360">
        <v>173.26</v>
      </c>
      <c r="BI46" s="360">
        <v>22</v>
      </c>
      <c r="BJ46" s="14" t="s">
        <v>183</v>
      </c>
      <c r="BK46" s="358" t="s">
        <v>176</v>
      </c>
      <c r="BL46" s="359">
        <v>309.25</v>
      </c>
      <c r="BM46" s="357">
        <v>71</v>
      </c>
      <c r="BN46" s="14" t="s">
        <v>183</v>
      </c>
      <c r="BO46" s="357" t="s">
        <v>176</v>
      </c>
      <c r="BP46" s="356">
        <v>3151.18</v>
      </c>
      <c r="BQ46" s="357">
        <v>736</v>
      </c>
      <c r="BR46" s="125" t="s">
        <v>183</v>
      </c>
      <c r="BS46" s="358" t="s">
        <v>176</v>
      </c>
      <c r="BT46" s="359">
        <v>330.22</v>
      </c>
      <c r="BU46" s="363">
        <v>76</v>
      </c>
      <c r="BV46" s="12" t="s">
        <v>191</v>
      </c>
      <c r="BW46" s="357" t="s">
        <v>176</v>
      </c>
      <c r="BX46" s="356">
        <v>899.07</v>
      </c>
      <c r="BY46" s="357">
        <v>209</v>
      </c>
      <c r="BZ46" s="14" t="s">
        <v>186</v>
      </c>
      <c r="CA46" s="360" t="s">
        <v>176</v>
      </c>
      <c r="CB46" s="359">
        <v>1188.39</v>
      </c>
      <c r="CC46" s="360">
        <v>277</v>
      </c>
      <c r="CD46" s="12" t="s">
        <v>188</v>
      </c>
      <c r="CE46" s="357" t="s">
        <v>176</v>
      </c>
      <c r="CF46" s="360">
        <v>51.45</v>
      </c>
      <c r="CG46" s="360">
        <v>6</v>
      </c>
      <c r="CH46" s="91">
        <f>SUM(CF46+CB46+BX46+BT46+BP46+BL46+BH46+BD46+AZ46+AV46+AR46+AN46+AJ46+AF46+AB46+X46+T46+P46+L46+H46+D46)</f>
        <v>19409.371999999996</v>
      </c>
      <c r="CI46" s="92">
        <f>SUM(CC46+BY46+BU46+BQ46+BM46+BI46+BE46+BA46+AW46+AS46+AO46+AK46+AG46+AC46+Y46+U46+Q46+M46+I46+E46+CG46)</f>
        <v>4277</v>
      </c>
    </row>
    <row r="47" spans="1:87" s="1" customFormat="1" ht="15.75" thickBot="1">
      <c r="A47" s="19" t="s">
        <v>36</v>
      </c>
      <c r="B47" s="20"/>
      <c r="C47" s="20"/>
      <c r="D47" s="364">
        <f>SUM(D43:D46)</f>
        <v>2936.93</v>
      </c>
      <c r="E47" s="16"/>
      <c r="F47" s="20"/>
      <c r="G47" s="20"/>
      <c r="H47" s="364">
        <f>SUM(H43:H46)</f>
        <v>4085.4399999999996</v>
      </c>
      <c r="I47" s="16"/>
      <c r="J47" s="20"/>
      <c r="K47" s="20"/>
      <c r="L47" s="364">
        <f>SUM(L43:L46)</f>
        <v>1710.15</v>
      </c>
      <c r="M47" s="16"/>
      <c r="N47" s="20"/>
      <c r="O47" s="20"/>
      <c r="P47" s="364">
        <f>SUM(P43:P46)</f>
        <v>1080.1</v>
      </c>
      <c r="Q47" s="6"/>
      <c r="R47" s="20"/>
      <c r="S47" s="20"/>
      <c r="T47" s="364">
        <f>SUM(T43:T46)</f>
        <v>2925.35</v>
      </c>
      <c r="U47" s="17"/>
      <c r="V47" s="20"/>
      <c r="W47" s="20"/>
      <c r="X47" s="364">
        <f>SUM(X43:X46)</f>
        <v>809.9799999999999</v>
      </c>
      <c r="Y47" s="16"/>
      <c r="Z47" s="20"/>
      <c r="AA47" s="20"/>
      <c r="AB47" s="364">
        <f>SUM(AB43:AB46)</f>
        <v>1153.6599999999999</v>
      </c>
      <c r="AC47" s="16"/>
      <c r="AD47" s="20"/>
      <c r="AE47" s="20"/>
      <c r="AF47" s="364">
        <f>SUM(AF43:AF46)</f>
        <v>11741.550000000001</v>
      </c>
      <c r="AG47" s="16"/>
      <c r="AH47" s="20"/>
      <c r="AI47" s="20"/>
      <c r="AJ47" s="364">
        <f>SUM(AJ43:AJ46)</f>
        <v>1718.27</v>
      </c>
      <c r="AK47" s="16"/>
      <c r="AL47" s="20"/>
      <c r="AM47" s="20"/>
      <c r="AN47" s="364">
        <f>SUM(AN43:AN46)</f>
        <v>16618.162</v>
      </c>
      <c r="AO47" s="6"/>
      <c r="AP47" s="20"/>
      <c r="AQ47" s="20"/>
      <c r="AR47" s="364">
        <f>SUM(AR43:AR46)</f>
        <v>143.23999999999998</v>
      </c>
      <c r="AS47" s="6"/>
      <c r="AT47" s="93"/>
      <c r="AU47" s="93"/>
      <c r="AV47" s="364">
        <f>SUM(AV43:AV46)</f>
        <v>369.4</v>
      </c>
      <c r="AW47" s="16"/>
      <c r="AX47" s="20"/>
      <c r="AY47" s="20"/>
      <c r="AZ47" s="364">
        <f>SUM(AZ43:AZ46)</f>
        <v>1694</v>
      </c>
      <c r="BA47" s="16"/>
      <c r="BB47" s="6"/>
      <c r="BC47" s="6"/>
      <c r="BD47" s="365">
        <f>SUM(BD43:BD46)</f>
        <v>5141.2</v>
      </c>
      <c r="BE47" s="6"/>
      <c r="BF47" s="6"/>
      <c r="BG47" s="6"/>
      <c r="BH47" s="365">
        <f>SUM(BH43:BH46)</f>
        <v>748.6999999999999</v>
      </c>
      <c r="BI47" s="6"/>
      <c r="BJ47" s="20"/>
      <c r="BK47" s="20"/>
      <c r="BL47" s="364">
        <f>SUM(BL43:BL46)</f>
        <v>1207.55</v>
      </c>
      <c r="BM47" s="16"/>
      <c r="BN47" s="20"/>
      <c r="BO47" s="20"/>
      <c r="BP47" s="364">
        <f>SUM(BP43:BP46)</f>
        <v>12538.06</v>
      </c>
      <c r="BQ47" s="16"/>
      <c r="BR47" s="20"/>
      <c r="BS47" s="20"/>
      <c r="BT47" s="364">
        <f>SUM(BT43:BT46)</f>
        <v>1006.75</v>
      </c>
      <c r="BU47" s="18"/>
      <c r="BV47" s="20"/>
      <c r="BW47" s="20"/>
      <c r="BX47" s="364">
        <f>SUM(BX43:BX46)</f>
        <v>2865.3100000000004</v>
      </c>
      <c r="BY47" s="16"/>
      <c r="BZ47" s="20"/>
      <c r="CA47" s="20"/>
      <c r="CB47" s="364">
        <f>SUM(CB43:CB46)</f>
        <v>3064.6400000000003</v>
      </c>
      <c r="CC47" s="6"/>
      <c r="CD47" s="6"/>
      <c r="CE47" s="6"/>
      <c r="CF47" s="364">
        <f>SUM(CF43:CF46)</f>
        <v>72.44</v>
      </c>
      <c r="CG47" s="6"/>
      <c r="CH47" s="366">
        <f>SUM(D47:CF47)</f>
        <v>73630.882</v>
      </c>
      <c r="CI47" s="22" t="s">
        <v>37</v>
      </c>
    </row>
    <row r="48" spans="1:87" s="1" customFormat="1" ht="15.75" thickBot="1">
      <c r="A48" s="94" t="s">
        <v>89</v>
      </c>
      <c r="E48" s="23">
        <f>SUM(E43:E47)</f>
        <v>682</v>
      </c>
      <c r="I48" s="23">
        <f>SUM(I43:I47)</f>
        <v>683</v>
      </c>
      <c r="M48" s="23">
        <f>SUM(M43:M47)</f>
        <v>394</v>
      </c>
      <c r="Q48" s="21">
        <f>SUM(Q43:Q47)</f>
        <v>247</v>
      </c>
      <c r="U48" s="95">
        <f>SUM(U43:U47)</f>
        <v>678</v>
      </c>
      <c r="Y48" s="21">
        <f>SUM(Y43:Y47)</f>
        <v>184</v>
      </c>
      <c r="AC48" s="21">
        <f>SUM(AC43:AC47)</f>
        <v>264</v>
      </c>
      <c r="AD48" s="22"/>
      <c r="AE48" s="22"/>
      <c r="AF48" s="22"/>
      <c r="AG48" s="21">
        <f>SUM(AG43:AG47)</f>
        <v>2742</v>
      </c>
      <c r="AK48" s="21">
        <f>SUM(AK43:AK47)</f>
        <v>397</v>
      </c>
      <c r="AO48" s="21">
        <f>SUM(AO43:AO47)</f>
        <v>3883</v>
      </c>
      <c r="AS48" s="21">
        <f>SUM(AS43:AS47)</f>
        <v>28</v>
      </c>
      <c r="AW48" s="21">
        <f>SUM(AW43:AW47)</f>
        <v>81</v>
      </c>
      <c r="BA48" s="21">
        <f>SUM(BA43:BA47)</f>
        <v>391</v>
      </c>
      <c r="BB48" s="20"/>
      <c r="BC48" s="20"/>
      <c r="BD48" s="20"/>
      <c r="BE48" s="21">
        <f>SUM(BE43:BE47)</f>
        <v>669.96</v>
      </c>
      <c r="BF48" s="20"/>
      <c r="BG48" s="20"/>
      <c r="BH48" s="20"/>
      <c r="BI48" s="21">
        <f>SUM(BI43:BI47)</f>
        <v>95</v>
      </c>
      <c r="BM48" s="21">
        <f>SUM(BM43:BM47)</f>
        <v>277</v>
      </c>
      <c r="BN48" s="16"/>
      <c r="BO48" s="16"/>
      <c r="BP48" s="16"/>
      <c r="BQ48" s="21">
        <f>SUM(BQ43:BQ47)</f>
        <v>2927</v>
      </c>
      <c r="BU48" s="24">
        <f>SUM(BU43:BU47)</f>
        <v>230</v>
      </c>
      <c r="BV48" s="16"/>
      <c r="BW48" s="16"/>
      <c r="BX48" s="16"/>
      <c r="BY48" s="21">
        <f>SUM(BY43:BY47)</f>
        <v>664</v>
      </c>
      <c r="CC48" s="21">
        <f>SUM(CC43:CC47)</f>
        <v>711</v>
      </c>
      <c r="CD48" s="20"/>
      <c r="CE48" s="20"/>
      <c r="CG48" s="21">
        <f>SUM(CG43:CG47)</f>
        <v>8</v>
      </c>
      <c r="CH48" s="96">
        <f>SUM(B48:CG48)</f>
        <v>16235.96</v>
      </c>
      <c r="CI48" s="22" t="s">
        <v>38</v>
      </c>
    </row>
    <row r="49" spans="30:33" s="1" customFormat="1" ht="15">
      <c r="AD49" s="22"/>
      <c r="AE49" s="22"/>
      <c r="AF49" s="22"/>
      <c r="AG49" s="22"/>
    </row>
    <row r="50" spans="1:10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2"/>
      <c r="AE50" s="22"/>
      <c r="AF50" s="22"/>
      <c r="AG50" s="2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 t="s">
        <v>96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6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0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6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1:10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6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1:10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6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1:10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6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1:10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6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6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6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0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6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10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6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</sheetData>
  <sheetProtection/>
  <mergeCells count="62">
    <mergeCell ref="BR40:BU40"/>
    <mergeCell ref="BV40:BY40"/>
    <mergeCell ref="BZ40:CC40"/>
    <mergeCell ref="CD40:CG40"/>
    <mergeCell ref="CD41:CG41"/>
    <mergeCell ref="A14:B15"/>
    <mergeCell ref="AD40:AG40"/>
    <mergeCell ref="AH40:AK40"/>
    <mergeCell ref="AL40:AO40"/>
    <mergeCell ref="AP40:AS40"/>
    <mergeCell ref="AT40:AW40"/>
    <mergeCell ref="AX40:BA40"/>
    <mergeCell ref="AT39:BA39"/>
    <mergeCell ref="BB39:BI39"/>
    <mergeCell ref="BJ39:CC39"/>
    <mergeCell ref="CD39:CG39"/>
    <mergeCell ref="CH39:CH42"/>
    <mergeCell ref="CI39:CI42"/>
    <mergeCell ref="BB40:BE40"/>
    <mergeCell ref="BF40:BI40"/>
    <mergeCell ref="BJ40:BM40"/>
    <mergeCell ref="BN40:BQ40"/>
    <mergeCell ref="A36:CH37"/>
    <mergeCell ref="A39:A42"/>
    <mergeCell ref="B39:E39"/>
    <mergeCell ref="F39:I39"/>
    <mergeCell ref="J39:M39"/>
    <mergeCell ref="N39:Q39"/>
    <mergeCell ref="R39:U39"/>
    <mergeCell ref="V39:Y39"/>
    <mergeCell ref="Z39:AC39"/>
    <mergeCell ref="AD39:AS39"/>
    <mergeCell ref="BB41:BE41"/>
    <mergeCell ref="BF41:BI41"/>
    <mergeCell ref="BJ41:BM41"/>
    <mergeCell ref="BN41:BQ41"/>
    <mergeCell ref="BZ41:CC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BV41:BY41"/>
    <mergeCell ref="AD41:AG41"/>
    <mergeCell ref="AH41:AK41"/>
    <mergeCell ref="AL41:AO41"/>
    <mergeCell ref="AP41:AS41"/>
    <mergeCell ref="AT41:AW41"/>
    <mergeCell ref="AX41:BA41"/>
    <mergeCell ref="A2:D3"/>
    <mergeCell ref="A5:D5"/>
    <mergeCell ref="A4:D4"/>
    <mergeCell ref="BR41:BU41"/>
    <mergeCell ref="Z40:AC40"/>
    <mergeCell ref="B41:E41"/>
    <mergeCell ref="F41:I41"/>
    <mergeCell ref="J41:M41"/>
    <mergeCell ref="N41:Q41"/>
  </mergeCells>
  <printOptions horizontalCentered="1"/>
  <pageMargins left="2.67716535433070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DS58"/>
  <sheetViews>
    <sheetView zoomScale="120" zoomScaleNormal="120" zoomScalePageLayoutView="0" workbookViewId="0" topLeftCell="A1">
      <selection activeCell="H8" sqref="H8"/>
    </sheetView>
  </sheetViews>
  <sheetFormatPr defaultColWidth="11.421875" defaultRowHeight="15"/>
  <cols>
    <col min="1" max="1" width="17.7109375" style="0" customWidth="1"/>
    <col min="2" max="2" width="15.00390625" style="0" customWidth="1"/>
    <col min="3" max="3" width="13.28125" style="0" customWidth="1"/>
    <col min="4" max="4" width="13.140625" style="0" customWidth="1"/>
    <col min="5" max="5" width="3.421875" style="0" customWidth="1"/>
    <col min="6" max="6" width="19.140625" style="0" customWidth="1"/>
    <col min="9" max="9" width="9.57421875" style="0" customWidth="1"/>
    <col min="10" max="10" width="21.421875" style="0" customWidth="1"/>
    <col min="12" max="12" width="16.57421875" style="0" customWidth="1"/>
    <col min="14" max="14" width="21.140625" style="0" customWidth="1"/>
    <col min="16" max="16" width="15.57421875" style="0" customWidth="1"/>
    <col min="18" max="18" width="20.140625" style="0" customWidth="1"/>
    <col min="22" max="22" width="18.57421875" style="0" customWidth="1"/>
    <col min="24" max="24" width="14.421875" style="0" customWidth="1"/>
    <col min="26" max="26" width="19.28125" style="0" customWidth="1"/>
    <col min="28" max="28" width="13.8515625" style="0" customWidth="1"/>
    <col min="30" max="30" width="21.421875" style="0" customWidth="1"/>
    <col min="34" max="34" width="20.8515625" style="0" customWidth="1"/>
    <col min="36" max="36" width="14.57421875" style="0" customWidth="1"/>
    <col min="38" max="38" width="21.00390625" style="0" customWidth="1"/>
    <col min="40" max="40" width="15.28125" style="0" customWidth="1"/>
    <col min="41" max="41" width="14.57421875" style="0" customWidth="1"/>
    <col min="42" max="42" width="23.421875" style="0" customWidth="1"/>
    <col min="46" max="46" width="24.421875" style="0" customWidth="1"/>
    <col min="50" max="50" width="19.421875" style="0" customWidth="1"/>
    <col min="54" max="54" width="25.140625" style="0" customWidth="1"/>
    <col min="56" max="56" width="16.28125" style="0" customWidth="1"/>
    <col min="58" max="58" width="20.57421875" style="0" customWidth="1"/>
    <col min="60" max="60" width="13.28125" style="0" customWidth="1"/>
    <col min="62" max="62" width="20.421875" style="0" customWidth="1"/>
    <col min="64" max="64" width="16.57421875" style="0" customWidth="1"/>
    <col min="65" max="65" width="17.57421875" style="0" customWidth="1"/>
    <col min="66" max="66" width="23.00390625" style="0" customWidth="1"/>
    <col min="68" max="68" width="16.7109375" style="0" customWidth="1"/>
    <col min="70" max="70" width="21.28125" style="0" customWidth="1"/>
    <col min="72" max="72" width="14.140625" style="0" customWidth="1"/>
    <col min="74" max="74" width="19.421875" style="0" customWidth="1"/>
    <col min="78" max="78" width="20.57421875" style="0" customWidth="1"/>
    <col min="82" max="82" width="19.57421875" style="0" customWidth="1"/>
    <col min="86" max="86" width="21.00390625" style="0" customWidth="1"/>
    <col min="90" max="90" width="22.7109375" style="0" customWidth="1"/>
    <col min="92" max="92" width="12.8515625" style="0" customWidth="1"/>
    <col min="94" max="94" width="22.57421875" style="0" customWidth="1"/>
    <col min="98" max="98" width="20.28125" style="0" customWidth="1"/>
    <col min="99" max="99" width="12.7109375" style="0" customWidth="1"/>
    <col min="102" max="102" width="28.8515625" style="0" customWidth="1"/>
    <col min="103" max="103" width="13.28125" style="0" customWidth="1"/>
    <col min="106" max="106" width="18.57421875" style="0" customWidth="1"/>
    <col min="107" max="107" width="17.7109375" style="0" customWidth="1"/>
    <col min="114" max="114" width="20.7109375" style="0" customWidth="1"/>
    <col min="115" max="115" width="17.00390625" style="0" bestFit="1" customWidth="1"/>
    <col min="122" max="122" width="18.00390625" style="0" bestFit="1" customWidth="1"/>
  </cols>
  <sheetData>
    <row r="2" spans="1:5" ht="15" customHeight="1">
      <c r="A2" s="303" t="s">
        <v>6</v>
      </c>
      <c r="B2" s="304"/>
      <c r="C2" s="304"/>
      <c r="D2" s="304"/>
      <c r="E2" s="305"/>
    </row>
    <row r="3" spans="1:5" ht="15" customHeight="1">
      <c r="A3" s="306"/>
      <c r="B3" s="307"/>
      <c r="C3" s="307"/>
      <c r="D3" s="307"/>
      <c r="E3" s="308"/>
    </row>
    <row r="4" spans="1:5" ht="15">
      <c r="A4" s="309" t="s">
        <v>5</v>
      </c>
      <c r="B4" s="310"/>
      <c r="C4" s="310"/>
      <c r="D4" s="310"/>
      <c r="E4" s="311"/>
    </row>
    <row r="5" spans="1:5" ht="15">
      <c r="A5" s="309" t="s">
        <v>4</v>
      </c>
      <c r="B5" s="310"/>
      <c r="C5" s="310"/>
      <c r="D5" s="310"/>
      <c r="E5" s="311"/>
    </row>
    <row r="6" spans="1:5" ht="15" customHeight="1">
      <c r="A6" s="312"/>
      <c r="B6" s="312" t="s">
        <v>95</v>
      </c>
      <c r="C6" s="312" t="s">
        <v>7</v>
      </c>
      <c r="D6" s="299" t="s">
        <v>13</v>
      </c>
      <c r="E6" s="300"/>
    </row>
    <row r="7" spans="1:5" ht="27.75" customHeight="1">
      <c r="A7" s="313"/>
      <c r="B7" s="313"/>
      <c r="C7" s="313"/>
      <c r="D7" s="301"/>
      <c r="E7" s="302"/>
    </row>
    <row r="8" spans="1:5" ht="15">
      <c r="A8" s="136" t="s">
        <v>9</v>
      </c>
      <c r="B8" s="5"/>
      <c r="C8" s="3">
        <v>180008.74</v>
      </c>
      <c r="D8" s="369">
        <v>78844.8</v>
      </c>
      <c r="E8" s="370"/>
    </row>
    <row r="9" spans="1:5" ht="15">
      <c r="A9" s="136" t="s">
        <v>10</v>
      </c>
      <c r="B9" s="5"/>
      <c r="C9" s="3">
        <v>223590.9</v>
      </c>
      <c r="D9" s="369">
        <v>96095.38</v>
      </c>
      <c r="E9" s="370"/>
    </row>
    <row r="10" spans="1:5" ht="15">
      <c r="A10" s="185" t="s">
        <v>11</v>
      </c>
      <c r="B10" s="186"/>
      <c r="C10" s="187">
        <v>233503.3</v>
      </c>
      <c r="D10" s="369">
        <v>95901.52</v>
      </c>
      <c r="E10" s="370"/>
    </row>
    <row r="11" spans="1:5" s="1" customFormat="1" ht="15">
      <c r="A11" s="237" t="s">
        <v>176</v>
      </c>
      <c r="B11" s="186"/>
      <c r="C11" s="187">
        <v>238857.9</v>
      </c>
      <c r="D11" s="371">
        <v>98072.09</v>
      </c>
      <c r="E11" s="372"/>
    </row>
    <row r="12" spans="1:5" s="181" customFormat="1" ht="15.75">
      <c r="A12" s="179" t="s">
        <v>12</v>
      </c>
      <c r="B12" s="180"/>
      <c r="C12" s="180">
        <f>SUM(C8:C11)</f>
        <v>875960.84</v>
      </c>
      <c r="D12" s="397">
        <f>SUM(D8:D11)</f>
        <v>368913.79000000004</v>
      </c>
      <c r="E12" s="398"/>
    </row>
    <row r="14" spans="1:7" ht="15">
      <c r="A14" s="368" t="s">
        <v>208</v>
      </c>
      <c r="B14" s="368"/>
      <c r="C14" s="9"/>
      <c r="D14" s="9"/>
      <c r="E14" s="9"/>
      <c r="F14" s="9"/>
      <c r="G14" s="9"/>
    </row>
    <row r="15" spans="1:2" ht="15">
      <c r="A15" s="368"/>
      <c r="B15" s="368"/>
    </row>
    <row r="35" spans="1:3" ht="15">
      <c r="A35" s="97"/>
      <c r="B35" s="97"/>
      <c r="C35" s="97"/>
    </row>
    <row r="36" s="97" customFormat="1" ht="15"/>
    <row r="37" spans="1:122" s="1" customFormat="1" ht="14.25" customHeight="1">
      <c r="A37" s="276" t="s">
        <v>39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</row>
    <row r="38" spans="1:122" s="1" customFormat="1" ht="1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</row>
    <row r="39" s="1" customFormat="1" ht="15.75" thickBot="1">
      <c r="AK39" s="25"/>
    </row>
    <row r="40" spans="1:123" s="1" customFormat="1" ht="15.75" thickBot="1">
      <c r="A40" s="278" t="s">
        <v>14</v>
      </c>
      <c r="B40" s="258" t="s">
        <v>15</v>
      </c>
      <c r="C40" s="259"/>
      <c r="D40" s="259"/>
      <c r="E40" s="260"/>
      <c r="F40" s="261" t="s">
        <v>16</v>
      </c>
      <c r="G40" s="262"/>
      <c r="H40" s="262"/>
      <c r="I40" s="262"/>
      <c r="J40" s="262"/>
      <c r="K40" s="262"/>
      <c r="L40" s="262"/>
      <c r="M40" s="263"/>
      <c r="N40" s="264" t="s">
        <v>17</v>
      </c>
      <c r="O40" s="265"/>
      <c r="P40" s="265"/>
      <c r="Q40" s="266"/>
      <c r="R40" s="267" t="s">
        <v>18</v>
      </c>
      <c r="S40" s="268"/>
      <c r="T40" s="268"/>
      <c r="U40" s="269"/>
      <c r="V40" s="270" t="s">
        <v>19</v>
      </c>
      <c r="W40" s="271"/>
      <c r="X40" s="271"/>
      <c r="Y40" s="272"/>
      <c r="Z40" s="273" t="s">
        <v>20</v>
      </c>
      <c r="AA40" s="274"/>
      <c r="AB40" s="274"/>
      <c r="AC40" s="275"/>
      <c r="AD40" s="255" t="s">
        <v>21</v>
      </c>
      <c r="AE40" s="256"/>
      <c r="AF40" s="256"/>
      <c r="AG40" s="257"/>
      <c r="AH40" s="281" t="s">
        <v>22</v>
      </c>
      <c r="AI40" s="282"/>
      <c r="AJ40" s="282"/>
      <c r="AK40" s="282"/>
      <c r="AL40" s="282"/>
      <c r="AM40" s="282"/>
      <c r="AN40" s="282"/>
      <c r="AO40" s="283"/>
      <c r="AP40" s="284" t="s">
        <v>23</v>
      </c>
      <c r="AQ40" s="285"/>
      <c r="AR40" s="285"/>
      <c r="AS40" s="285"/>
      <c r="AT40" s="285"/>
      <c r="AU40" s="285"/>
      <c r="AV40" s="285"/>
      <c r="AW40" s="286"/>
      <c r="AX40" s="287" t="s">
        <v>24</v>
      </c>
      <c r="AY40" s="288"/>
      <c r="AZ40" s="288"/>
      <c r="BA40" s="289"/>
      <c r="BB40" s="290" t="s">
        <v>25</v>
      </c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2"/>
      <c r="BN40" s="317" t="s">
        <v>40</v>
      </c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9"/>
      <c r="CH40" s="314" t="s">
        <v>41</v>
      </c>
      <c r="CI40" s="315"/>
      <c r="CJ40" s="315"/>
      <c r="CK40" s="316"/>
      <c r="CL40" s="317" t="s">
        <v>40</v>
      </c>
      <c r="CM40" s="318"/>
      <c r="CN40" s="318"/>
      <c r="CO40" s="319"/>
      <c r="CP40" s="314" t="s">
        <v>41</v>
      </c>
      <c r="CQ40" s="315"/>
      <c r="CR40" s="315"/>
      <c r="CS40" s="316"/>
      <c r="CT40" s="314" t="s">
        <v>192</v>
      </c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6"/>
      <c r="DJ40" s="314" t="s">
        <v>193</v>
      </c>
      <c r="DK40" s="315"/>
      <c r="DL40" s="315"/>
      <c r="DM40" s="315"/>
      <c r="DN40" s="315"/>
      <c r="DO40" s="315"/>
      <c r="DP40" s="315"/>
      <c r="DQ40" s="316"/>
      <c r="DR40" s="320" t="s">
        <v>26</v>
      </c>
      <c r="DS40" s="320" t="s">
        <v>42</v>
      </c>
    </row>
    <row r="41" spans="1:123" s="1" customFormat="1" ht="15" customHeight="1" thickBot="1">
      <c r="A41" s="279"/>
      <c r="B41" s="252" t="s">
        <v>166</v>
      </c>
      <c r="C41" s="253"/>
      <c r="D41" s="253"/>
      <c r="E41" s="254"/>
      <c r="F41" s="252" t="s">
        <v>28</v>
      </c>
      <c r="G41" s="253"/>
      <c r="H41" s="253"/>
      <c r="I41" s="254"/>
      <c r="J41" s="252" t="s">
        <v>28</v>
      </c>
      <c r="K41" s="253"/>
      <c r="L41" s="253"/>
      <c r="M41" s="254"/>
      <c r="N41" s="252" t="s">
        <v>43</v>
      </c>
      <c r="O41" s="253"/>
      <c r="P41" s="253"/>
      <c r="Q41" s="254"/>
      <c r="R41" s="252" t="s">
        <v>29</v>
      </c>
      <c r="S41" s="253"/>
      <c r="T41" s="253"/>
      <c r="U41" s="254"/>
      <c r="V41" s="252" t="s">
        <v>30</v>
      </c>
      <c r="W41" s="253"/>
      <c r="X41" s="253"/>
      <c r="Y41" s="254"/>
      <c r="Z41" s="252" t="s">
        <v>31</v>
      </c>
      <c r="AA41" s="253"/>
      <c r="AB41" s="253"/>
      <c r="AC41" s="254"/>
      <c r="AD41" s="252" t="s">
        <v>32</v>
      </c>
      <c r="AE41" s="253"/>
      <c r="AF41" s="253"/>
      <c r="AG41" s="254"/>
      <c r="AH41" s="252" t="s">
        <v>44</v>
      </c>
      <c r="AI41" s="253"/>
      <c r="AJ41" s="253"/>
      <c r="AK41" s="254"/>
      <c r="AL41" s="252" t="s">
        <v>44</v>
      </c>
      <c r="AM41" s="253"/>
      <c r="AN41" s="253"/>
      <c r="AO41" s="254"/>
      <c r="AP41" s="252" t="s">
        <v>45</v>
      </c>
      <c r="AQ41" s="253"/>
      <c r="AR41" s="253"/>
      <c r="AS41" s="254"/>
      <c r="AT41" s="252" t="s">
        <v>45</v>
      </c>
      <c r="AU41" s="253"/>
      <c r="AV41" s="253"/>
      <c r="AW41" s="254"/>
      <c r="AX41" s="252" t="s">
        <v>90</v>
      </c>
      <c r="AY41" s="253"/>
      <c r="AZ41" s="253"/>
      <c r="BA41" s="254"/>
      <c r="BB41" s="252" t="s">
        <v>46</v>
      </c>
      <c r="BC41" s="253"/>
      <c r="BD41" s="253"/>
      <c r="BE41" s="254"/>
      <c r="BF41" s="252" t="s">
        <v>47</v>
      </c>
      <c r="BG41" s="253"/>
      <c r="BH41" s="253"/>
      <c r="BI41" s="254"/>
      <c r="BJ41" s="252" t="s">
        <v>48</v>
      </c>
      <c r="BK41" s="253"/>
      <c r="BL41" s="253"/>
      <c r="BM41" s="254"/>
      <c r="BN41" s="252" t="s">
        <v>49</v>
      </c>
      <c r="BO41" s="253"/>
      <c r="BP41" s="253"/>
      <c r="BQ41" s="254"/>
      <c r="BR41" s="252" t="s">
        <v>50</v>
      </c>
      <c r="BS41" s="253"/>
      <c r="BT41" s="253"/>
      <c r="BU41" s="254"/>
      <c r="BV41" s="252" t="s">
        <v>51</v>
      </c>
      <c r="BW41" s="253"/>
      <c r="BX41" s="253"/>
      <c r="BY41" s="254"/>
      <c r="BZ41" s="252" t="s">
        <v>52</v>
      </c>
      <c r="CA41" s="253"/>
      <c r="CB41" s="253"/>
      <c r="CC41" s="254"/>
      <c r="CD41" s="252" t="s">
        <v>53</v>
      </c>
      <c r="CE41" s="253"/>
      <c r="CF41" s="253"/>
      <c r="CG41" s="254"/>
      <c r="CH41" s="252" t="s">
        <v>54</v>
      </c>
      <c r="CI41" s="253"/>
      <c r="CJ41" s="253"/>
      <c r="CK41" s="254"/>
      <c r="CL41" s="252" t="s">
        <v>55</v>
      </c>
      <c r="CM41" s="253"/>
      <c r="CN41" s="253"/>
      <c r="CO41" s="254"/>
      <c r="CP41" s="252" t="s">
        <v>56</v>
      </c>
      <c r="CQ41" s="253"/>
      <c r="CR41" s="253"/>
      <c r="CS41" s="254"/>
      <c r="CT41" s="252" t="s">
        <v>167</v>
      </c>
      <c r="CU41" s="253"/>
      <c r="CV41" s="253"/>
      <c r="CW41" s="254"/>
      <c r="CX41" s="252" t="s">
        <v>168</v>
      </c>
      <c r="CY41" s="253"/>
      <c r="CZ41" s="253"/>
      <c r="DA41" s="254"/>
      <c r="DB41" s="252" t="s">
        <v>169</v>
      </c>
      <c r="DC41" s="253"/>
      <c r="DD41" s="253"/>
      <c r="DE41" s="254"/>
      <c r="DF41" s="252" t="s">
        <v>170</v>
      </c>
      <c r="DG41" s="253"/>
      <c r="DH41" s="253"/>
      <c r="DI41" s="254"/>
      <c r="DJ41" s="252" t="s">
        <v>194</v>
      </c>
      <c r="DK41" s="253"/>
      <c r="DL41" s="253"/>
      <c r="DM41" s="254"/>
      <c r="DN41" s="252" t="s">
        <v>195</v>
      </c>
      <c r="DO41" s="253"/>
      <c r="DP41" s="253"/>
      <c r="DQ41" s="254"/>
      <c r="DR41" s="321"/>
      <c r="DS41" s="321"/>
    </row>
    <row r="42" spans="1:123" s="1" customFormat="1" ht="16.5" thickBot="1">
      <c r="A42" s="279"/>
      <c r="B42" s="296">
        <v>174610</v>
      </c>
      <c r="C42" s="297"/>
      <c r="D42" s="297"/>
      <c r="E42" s="298"/>
      <c r="F42" s="296">
        <v>153511</v>
      </c>
      <c r="G42" s="297"/>
      <c r="H42" s="297"/>
      <c r="I42" s="298"/>
      <c r="J42" s="296">
        <v>36200</v>
      </c>
      <c r="K42" s="297"/>
      <c r="L42" s="297"/>
      <c r="M42" s="298"/>
      <c r="N42" s="296">
        <v>20590</v>
      </c>
      <c r="O42" s="297"/>
      <c r="P42" s="297"/>
      <c r="Q42" s="298"/>
      <c r="R42" s="296">
        <v>138507</v>
      </c>
      <c r="S42" s="297"/>
      <c r="T42" s="297"/>
      <c r="U42" s="298"/>
      <c r="V42" s="296">
        <v>189454</v>
      </c>
      <c r="W42" s="297"/>
      <c r="X42" s="297"/>
      <c r="Y42" s="298"/>
      <c r="Z42" s="296">
        <v>238310</v>
      </c>
      <c r="AA42" s="297"/>
      <c r="AB42" s="297"/>
      <c r="AC42" s="298"/>
      <c r="AD42" s="296">
        <v>50123</v>
      </c>
      <c r="AE42" s="297"/>
      <c r="AF42" s="297"/>
      <c r="AG42" s="298"/>
      <c r="AH42" s="296">
        <v>54068</v>
      </c>
      <c r="AI42" s="297"/>
      <c r="AJ42" s="297"/>
      <c r="AK42" s="298"/>
      <c r="AL42" s="296">
        <v>64493</v>
      </c>
      <c r="AM42" s="297"/>
      <c r="AN42" s="297"/>
      <c r="AO42" s="298"/>
      <c r="AP42" s="296">
        <v>48685</v>
      </c>
      <c r="AQ42" s="297"/>
      <c r="AR42" s="297"/>
      <c r="AS42" s="298"/>
      <c r="AT42" s="296">
        <v>1363286</v>
      </c>
      <c r="AU42" s="297"/>
      <c r="AV42" s="297"/>
      <c r="AW42" s="298"/>
      <c r="AX42" s="296" t="s">
        <v>91</v>
      </c>
      <c r="AY42" s="297"/>
      <c r="AZ42" s="297"/>
      <c r="BA42" s="298"/>
      <c r="BB42" s="296">
        <v>536478</v>
      </c>
      <c r="BC42" s="297"/>
      <c r="BD42" s="297"/>
      <c r="BE42" s="298"/>
      <c r="BF42" s="296">
        <v>177200</v>
      </c>
      <c r="BG42" s="297"/>
      <c r="BH42" s="297"/>
      <c r="BI42" s="298"/>
      <c r="BJ42" s="296">
        <v>400945</v>
      </c>
      <c r="BK42" s="297"/>
      <c r="BL42" s="297"/>
      <c r="BM42" s="298"/>
      <c r="BN42" s="296">
        <v>781305</v>
      </c>
      <c r="BO42" s="297"/>
      <c r="BP42" s="297"/>
      <c r="BQ42" s="298"/>
      <c r="BR42" s="296">
        <v>781306</v>
      </c>
      <c r="BS42" s="297"/>
      <c r="BT42" s="297"/>
      <c r="BU42" s="298"/>
      <c r="BV42" s="296">
        <v>781307</v>
      </c>
      <c r="BW42" s="297"/>
      <c r="BX42" s="297"/>
      <c r="BY42" s="298"/>
      <c r="BZ42" s="296">
        <v>781308</v>
      </c>
      <c r="CA42" s="297"/>
      <c r="CB42" s="297"/>
      <c r="CC42" s="298"/>
      <c r="CD42" s="296">
        <v>1413749</v>
      </c>
      <c r="CE42" s="297"/>
      <c r="CF42" s="297"/>
      <c r="CG42" s="298"/>
      <c r="CH42" s="296">
        <v>1413750</v>
      </c>
      <c r="CI42" s="297"/>
      <c r="CJ42" s="297"/>
      <c r="CK42" s="298"/>
      <c r="CL42" s="296">
        <v>1413751</v>
      </c>
      <c r="CM42" s="297"/>
      <c r="CN42" s="297"/>
      <c r="CO42" s="298"/>
      <c r="CP42" s="296">
        <v>1414877</v>
      </c>
      <c r="CQ42" s="297"/>
      <c r="CR42" s="297"/>
      <c r="CS42" s="298"/>
      <c r="CT42" s="296">
        <v>1414894</v>
      </c>
      <c r="CU42" s="297"/>
      <c r="CV42" s="297"/>
      <c r="CW42" s="298"/>
      <c r="CX42" s="296">
        <v>1414895</v>
      </c>
      <c r="CY42" s="297"/>
      <c r="CZ42" s="297"/>
      <c r="DA42" s="298"/>
      <c r="DB42" s="296">
        <v>1414896</v>
      </c>
      <c r="DC42" s="297"/>
      <c r="DD42" s="297"/>
      <c r="DE42" s="298"/>
      <c r="DF42" s="296">
        <v>1414897</v>
      </c>
      <c r="DG42" s="297"/>
      <c r="DH42" s="297"/>
      <c r="DI42" s="298"/>
      <c r="DJ42" s="296">
        <v>144708</v>
      </c>
      <c r="DK42" s="297"/>
      <c r="DL42" s="297"/>
      <c r="DM42" s="298"/>
      <c r="DN42" s="296">
        <v>428374</v>
      </c>
      <c r="DO42" s="297"/>
      <c r="DP42" s="297"/>
      <c r="DQ42" s="298"/>
      <c r="DR42" s="321"/>
      <c r="DS42" s="321"/>
    </row>
    <row r="43" spans="1:123" s="1" customFormat="1" ht="30.75" thickBot="1">
      <c r="A43" s="280"/>
      <c r="B43" s="10" t="s">
        <v>33</v>
      </c>
      <c r="C43" s="11" t="s">
        <v>34</v>
      </c>
      <c r="D43" s="246" t="s">
        <v>35</v>
      </c>
      <c r="E43" s="246" t="s">
        <v>57</v>
      </c>
      <c r="F43" s="26" t="s">
        <v>33</v>
      </c>
      <c r="G43" s="27" t="s">
        <v>58</v>
      </c>
      <c r="H43" s="246" t="s">
        <v>35</v>
      </c>
      <c r="I43" s="246" t="s">
        <v>57</v>
      </c>
      <c r="J43" s="26" t="s">
        <v>33</v>
      </c>
      <c r="K43" s="246" t="s">
        <v>34</v>
      </c>
      <c r="L43" s="246" t="s">
        <v>35</v>
      </c>
      <c r="M43" s="246" t="s">
        <v>57</v>
      </c>
      <c r="N43" s="26" t="s">
        <v>33</v>
      </c>
      <c r="O43" s="27" t="s">
        <v>34</v>
      </c>
      <c r="P43" s="246" t="s">
        <v>35</v>
      </c>
      <c r="Q43" s="246" t="s">
        <v>57</v>
      </c>
      <c r="R43" s="26" t="s">
        <v>33</v>
      </c>
      <c r="S43" s="246" t="s">
        <v>34</v>
      </c>
      <c r="T43" s="246" t="s">
        <v>35</v>
      </c>
      <c r="U43" s="246" t="s">
        <v>57</v>
      </c>
      <c r="V43" s="26" t="s">
        <v>33</v>
      </c>
      <c r="W43" s="246" t="s">
        <v>34</v>
      </c>
      <c r="X43" s="246" t="s">
        <v>35</v>
      </c>
      <c r="Y43" s="246" t="s">
        <v>57</v>
      </c>
      <c r="Z43" s="26" t="s">
        <v>33</v>
      </c>
      <c r="AA43" s="246" t="s">
        <v>34</v>
      </c>
      <c r="AB43" s="246" t="s">
        <v>35</v>
      </c>
      <c r="AC43" s="246" t="s">
        <v>57</v>
      </c>
      <c r="AD43" s="26" t="s">
        <v>33</v>
      </c>
      <c r="AE43" s="246" t="s">
        <v>34</v>
      </c>
      <c r="AF43" s="246" t="s">
        <v>35</v>
      </c>
      <c r="AG43" s="246" t="s">
        <v>57</v>
      </c>
      <c r="AH43" s="26" t="s">
        <v>33</v>
      </c>
      <c r="AI43" s="246" t="s">
        <v>34</v>
      </c>
      <c r="AJ43" s="246" t="s">
        <v>35</v>
      </c>
      <c r="AK43" s="246" t="s">
        <v>57</v>
      </c>
      <c r="AL43" s="26" t="s">
        <v>33</v>
      </c>
      <c r="AM43" s="246" t="s">
        <v>34</v>
      </c>
      <c r="AN43" s="246" t="s">
        <v>35</v>
      </c>
      <c r="AO43" s="246" t="s">
        <v>57</v>
      </c>
      <c r="AP43" s="26" t="s">
        <v>33</v>
      </c>
      <c r="AQ43" s="246" t="s">
        <v>34</v>
      </c>
      <c r="AR43" s="246" t="s">
        <v>35</v>
      </c>
      <c r="AS43" s="246" t="s">
        <v>57</v>
      </c>
      <c r="AT43" s="26" t="s">
        <v>33</v>
      </c>
      <c r="AU43" s="246" t="s">
        <v>34</v>
      </c>
      <c r="AV43" s="246" t="s">
        <v>35</v>
      </c>
      <c r="AW43" s="246" t="s">
        <v>57</v>
      </c>
      <c r="AX43" s="26" t="s">
        <v>33</v>
      </c>
      <c r="AY43" s="246" t="s">
        <v>34</v>
      </c>
      <c r="AZ43" s="246" t="s">
        <v>35</v>
      </c>
      <c r="BA43" s="246" t="s">
        <v>57</v>
      </c>
      <c r="BB43" s="26" t="s">
        <v>33</v>
      </c>
      <c r="BC43" s="246" t="s">
        <v>34</v>
      </c>
      <c r="BD43" s="246" t="s">
        <v>35</v>
      </c>
      <c r="BE43" s="246" t="s">
        <v>57</v>
      </c>
      <c r="BF43" s="26" t="s">
        <v>33</v>
      </c>
      <c r="BG43" s="246" t="s">
        <v>34</v>
      </c>
      <c r="BH43" s="246" t="s">
        <v>35</v>
      </c>
      <c r="BI43" s="246" t="s">
        <v>57</v>
      </c>
      <c r="BJ43" s="26" t="s">
        <v>33</v>
      </c>
      <c r="BK43" s="246" t="s">
        <v>34</v>
      </c>
      <c r="BL43" s="246" t="s">
        <v>35</v>
      </c>
      <c r="BM43" s="246" t="s">
        <v>57</v>
      </c>
      <c r="BN43" s="26" t="s">
        <v>33</v>
      </c>
      <c r="BO43" s="246" t="s">
        <v>34</v>
      </c>
      <c r="BP43" s="246" t="s">
        <v>35</v>
      </c>
      <c r="BQ43" s="246" t="s">
        <v>57</v>
      </c>
      <c r="BR43" s="26" t="s">
        <v>33</v>
      </c>
      <c r="BS43" s="246" t="s">
        <v>34</v>
      </c>
      <c r="BT43" s="246" t="s">
        <v>35</v>
      </c>
      <c r="BU43" s="246" t="s">
        <v>57</v>
      </c>
      <c r="BV43" s="26" t="s">
        <v>33</v>
      </c>
      <c r="BW43" s="246" t="s">
        <v>34</v>
      </c>
      <c r="BX43" s="246" t="s">
        <v>35</v>
      </c>
      <c r="BY43" s="246" t="s">
        <v>57</v>
      </c>
      <c r="BZ43" s="26" t="s">
        <v>33</v>
      </c>
      <c r="CA43" s="246" t="s">
        <v>34</v>
      </c>
      <c r="CB43" s="246" t="s">
        <v>35</v>
      </c>
      <c r="CC43" s="246" t="s">
        <v>57</v>
      </c>
      <c r="CD43" s="26" t="s">
        <v>33</v>
      </c>
      <c r="CE43" s="246" t="s">
        <v>34</v>
      </c>
      <c r="CF43" s="246" t="s">
        <v>35</v>
      </c>
      <c r="CG43" s="246" t="s">
        <v>57</v>
      </c>
      <c r="CH43" s="26" t="s">
        <v>33</v>
      </c>
      <c r="CI43" s="246" t="s">
        <v>34</v>
      </c>
      <c r="CJ43" s="246" t="s">
        <v>35</v>
      </c>
      <c r="CK43" s="246" t="s">
        <v>57</v>
      </c>
      <c r="CL43" s="26" t="s">
        <v>33</v>
      </c>
      <c r="CM43" s="246" t="s">
        <v>34</v>
      </c>
      <c r="CN43" s="246" t="s">
        <v>35</v>
      </c>
      <c r="CO43" s="246" t="s">
        <v>57</v>
      </c>
      <c r="CP43" s="26" t="s">
        <v>33</v>
      </c>
      <c r="CQ43" s="246" t="s">
        <v>34</v>
      </c>
      <c r="CR43" s="246" t="s">
        <v>35</v>
      </c>
      <c r="CS43" s="246" t="s">
        <v>57</v>
      </c>
      <c r="CT43" s="26" t="s">
        <v>33</v>
      </c>
      <c r="CU43" s="246" t="s">
        <v>34</v>
      </c>
      <c r="CV43" s="246" t="s">
        <v>35</v>
      </c>
      <c r="CW43" s="246" t="s">
        <v>57</v>
      </c>
      <c r="CX43" s="26" t="s">
        <v>33</v>
      </c>
      <c r="CY43" s="246" t="s">
        <v>34</v>
      </c>
      <c r="CZ43" s="246" t="s">
        <v>35</v>
      </c>
      <c r="DA43" s="246" t="s">
        <v>57</v>
      </c>
      <c r="DB43" s="26" t="s">
        <v>33</v>
      </c>
      <c r="DC43" s="246" t="s">
        <v>34</v>
      </c>
      <c r="DD43" s="246" t="s">
        <v>35</v>
      </c>
      <c r="DE43" s="246" t="s">
        <v>57</v>
      </c>
      <c r="DF43" s="26" t="s">
        <v>33</v>
      </c>
      <c r="DG43" s="246" t="s">
        <v>34</v>
      </c>
      <c r="DH43" s="246" t="s">
        <v>35</v>
      </c>
      <c r="DI43" s="246" t="s">
        <v>57</v>
      </c>
      <c r="DJ43" s="26" t="s">
        <v>33</v>
      </c>
      <c r="DK43" s="246" t="s">
        <v>34</v>
      </c>
      <c r="DL43" s="246" t="s">
        <v>35</v>
      </c>
      <c r="DM43" s="246" t="s">
        <v>57</v>
      </c>
      <c r="DN43" s="26" t="s">
        <v>33</v>
      </c>
      <c r="DO43" s="246" t="s">
        <v>34</v>
      </c>
      <c r="DP43" s="246" t="s">
        <v>35</v>
      </c>
      <c r="DQ43" s="246" t="s">
        <v>57</v>
      </c>
      <c r="DR43" s="322"/>
      <c r="DS43" s="322"/>
    </row>
    <row r="44" spans="1:123" s="1" customFormat="1" ht="15">
      <c r="A44" s="28" t="s">
        <v>9</v>
      </c>
      <c r="B44" s="12" t="s">
        <v>105</v>
      </c>
      <c r="C44" s="103" t="s">
        <v>9</v>
      </c>
      <c r="D44" s="29">
        <v>3018</v>
      </c>
      <c r="E44" s="30">
        <v>6236</v>
      </c>
      <c r="F44" s="12" t="s">
        <v>106</v>
      </c>
      <c r="G44" s="31" t="s">
        <v>9</v>
      </c>
      <c r="H44" s="32">
        <v>941</v>
      </c>
      <c r="I44" s="33">
        <v>1965</v>
      </c>
      <c r="J44" s="12" t="s">
        <v>107</v>
      </c>
      <c r="K44" s="31" t="s">
        <v>9</v>
      </c>
      <c r="L44" s="32">
        <v>1970.9</v>
      </c>
      <c r="M44" s="33">
        <v>4201</v>
      </c>
      <c r="N44" s="12" t="s">
        <v>108</v>
      </c>
      <c r="O44" s="14" t="s">
        <v>9</v>
      </c>
      <c r="P44" s="34">
        <v>641</v>
      </c>
      <c r="Q44" s="190">
        <v>1240</v>
      </c>
      <c r="R44" s="12" t="s">
        <v>109</v>
      </c>
      <c r="S44" s="15" t="s">
        <v>9</v>
      </c>
      <c r="T44" s="36">
        <v>1602.4</v>
      </c>
      <c r="U44" s="203">
        <v>3379</v>
      </c>
      <c r="V44" s="12" t="s">
        <v>108</v>
      </c>
      <c r="W44" s="14" t="s">
        <v>9</v>
      </c>
      <c r="X44" s="37">
        <v>2059</v>
      </c>
      <c r="Y44" s="204">
        <v>4200</v>
      </c>
      <c r="Z44" s="12" t="s">
        <v>108</v>
      </c>
      <c r="AA44" s="100" t="s">
        <v>9</v>
      </c>
      <c r="AB44" s="38">
        <v>246</v>
      </c>
      <c r="AC44" s="205">
        <v>480</v>
      </c>
      <c r="AD44" s="12" t="s">
        <v>110</v>
      </c>
      <c r="AE44" s="31" t="s">
        <v>9</v>
      </c>
      <c r="AF44" s="39">
        <v>2093.2</v>
      </c>
      <c r="AG44" s="40">
        <v>3326.4</v>
      </c>
      <c r="AH44" s="12" t="s">
        <v>110</v>
      </c>
      <c r="AI44" s="31" t="s">
        <v>9</v>
      </c>
      <c r="AJ44" s="41">
        <v>31067</v>
      </c>
      <c r="AK44" s="42">
        <v>97818</v>
      </c>
      <c r="AL44" s="12" t="s">
        <v>111</v>
      </c>
      <c r="AM44" s="14" t="s">
        <v>9</v>
      </c>
      <c r="AN44" s="41">
        <v>598.9</v>
      </c>
      <c r="AO44" s="42">
        <v>1230</v>
      </c>
      <c r="AP44" s="12" t="s">
        <v>109</v>
      </c>
      <c r="AQ44" s="14" t="s">
        <v>9</v>
      </c>
      <c r="AR44" s="43">
        <v>443.4</v>
      </c>
      <c r="AS44" s="206">
        <v>908</v>
      </c>
      <c r="AT44" s="12" t="s">
        <v>109</v>
      </c>
      <c r="AU44" s="14" t="s">
        <v>9</v>
      </c>
      <c r="AV44" s="44">
        <v>450.9</v>
      </c>
      <c r="AW44" s="207">
        <v>924</v>
      </c>
      <c r="AX44" s="45"/>
      <c r="AY44" s="98" t="s">
        <v>9</v>
      </c>
      <c r="AZ44" s="45">
        <v>12255.5</v>
      </c>
      <c r="BA44" s="45">
        <v>472.04</v>
      </c>
      <c r="BB44" s="12" t="s">
        <v>110</v>
      </c>
      <c r="BC44" s="14" t="s">
        <v>9</v>
      </c>
      <c r="BD44" s="46">
        <v>5472.3</v>
      </c>
      <c r="BE44" s="47">
        <v>9793.5</v>
      </c>
      <c r="BF44" s="12" t="s">
        <v>110</v>
      </c>
      <c r="BG44" s="31" t="s">
        <v>9</v>
      </c>
      <c r="BH44" s="46">
        <v>12005.3</v>
      </c>
      <c r="BI44" s="48">
        <v>35560</v>
      </c>
      <c r="BJ44" s="12" t="s">
        <v>112</v>
      </c>
      <c r="BK44" s="31" t="s">
        <v>9</v>
      </c>
      <c r="BL44" s="46">
        <v>1159.6</v>
      </c>
      <c r="BM44" s="47">
        <v>2460</v>
      </c>
      <c r="BN44" s="12" t="s">
        <v>101</v>
      </c>
      <c r="BO44" s="15" t="s">
        <v>9</v>
      </c>
      <c r="BP44" s="49">
        <v>473.6</v>
      </c>
      <c r="BQ44" s="50">
        <v>985</v>
      </c>
      <c r="BR44" s="12" t="s">
        <v>101</v>
      </c>
      <c r="BS44" s="14" t="s">
        <v>9</v>
      </c>
      <c r="BT44" s="49">
        <v>491.7</v>
      </c>
      <c r="BU44" s="51">
        <v>1003</v>
      </c>
      <c r="BV44" s="12" t="s">
        <v>101</v>
      </c>
      <c r="BW44" s="15" t="s">
        <v>9</v>
      </c>
      <c r="BX44" s="52">
        <v>214.6</v>
      </c>
      <c r="BY44" s="50">
        <v>441</v>
      </c>
      <c r="BZ44" s="12" t="s">
        <v>101</v>
      </c>
      <c r="CA44" s="15" t="s">
        <v>9</v>
      </c>
      <c r="CB44" s="49">
        <v>367.4</v>
      </c>
      <c r="CC44" s="51">
        <v>752</v>
      </c>
      <c r="CD44" s="12" t="s">
        <v>101</v>
      </c>
      <c r="CE44" s="15" t="s">
        <v>9</v>
      </c>
      <c r="CF44" s="49">
        <v>978.9</v>
      </c>
      <c r="CG44" s="51">
        <v>2059</v>
      </c>
      <c r="CH44" s="12" t="s">
        <v>101</v>
      </c>
      <c r="CI44" s="15" t="s">
        <v>9</v>
      </c>
      <c r="CJ44" s="49">
        <v>99.6</v>
      </c>
      <c r="CK44" s="51">
        <v>195</v>
      </c>
      <c r="CL44" s="12" t="s">
        <v>101</v>
      </c>
      <c r="CM44" s="15" t="s">
        <v>9</v>
      </c>
      <c r="CN44" s="49">
        <v>95.9</v>
      </c>
      <c r="CO44" s="50">
        <v>187</v>
      </c>
      <c r="CP44" s="12" t="s">
        <v>101</v>
      </c>
      <c r="CQ44" s="15" t="s">
        <v>9</v>
      </c>
      <c r="CR44" s="52">
        <v>98.7</v>
      </c>
      <c r="CS44" s="51">
        <v>193.8</v>
      </c>
      <c r="CT44" s="12"/>
      <c r="CU44" s="15"/>
      <c r="CV44" s="52"/>
      <c r="CW44" s="51"/>
      <c r="CX44" s="12"/>
      <c r="CY44" s="15"/>
      <c r="CZ44" s="52"/>
      <c r="DA44" s="51"/>
      <c r="DB44" s="12"/>
      <c r="DC44" s="15"/>
      <c r="DD44" s="52"/>
      <c r="DE44" s="51"/>
      <c r="DF44" s="12"/>
      <c r="DG44" s="15"/>
      <c r="DH44" s="52"/>
      <c r="DI44" s="51"/>
      <c r="DJ44" s="373"/>
      <c r="DK44" s="51"/>
      <c r="DL44" s="51"/>
      <c r="DM44" s="51"/>
      <c r="DN44" s="51"/>
      <c r="DO44" s="51"/>
      <c r="DP44" s="51"/>
      <c r="DQ44" s="51"/>
      <c r="DR44" s="53">
        <f>SUM(D44+H44+L44+P44+T44+X44+AB44+AF44+AJ44+AN44+AR44+AV44+AZ44+BD44+BH44+BL44+BP44+BT44+BX44+CB44+CF44+CJ44+CN44+CR44)</f>
        <v>78844.8</v>
      </c>
      <c r="DS44" s="54">
        <f>SUM(E44+I44+M44+Q44+U44+Y44+AC44+AG44+AK44+AO44+AS44+AW44+BA44+BE44+BI44+BM44+BQ44+BU44+BY44+CC44+CG44+CK44+CO44+CS44)</f>
        <v>180008.74</v>
      </c>
    </row>
    <row r="45" spans="1:123" s="1" customFormat="1" ht="15">
      <c r="A45" s="104" t="s">
        <v>10</v>
      </c>
      <c r="B45" s="12" t="s">
        <v>114</v>
      </c>
      <c r="C45" s="14" t="s">
        <v>10</v>
      </c>
      <c r="D45" s="29">
        <v>2999</v>
      </c>
      <c r="E45" s="30">
        <v>5684.4</v>
      </c>
      <c r="F45" s="12" t="s">
        <v>115</v>
      </c>
      <c r="G45" s="31" t="s">
        <v>10</v>
      </c>
      <c r="H45" s="32">
        <v>1022.4</v>
      </c>
      <c r="I45" s="33">
        <v>2393</v>
      </c>
      <c r="J45" s="12" t="s">
        <v>115</v>
      </c>
      <c r="K45" s="31" t="s">
        <v>10</v>
      </c>
      <c r="L45" s="32">
        <v>2487.08</v>
      </c>
      <c r="M45" s="33">
        <v>5093</v>
      </c>
      <c r="N45" s="12" t="s">
        <v>116</v>
      </c>
      <c r="O45" s="14" t="s">
        <v>10</v>
      </c>
      <c r="P45" s="34">
        <v>690.5</v>
      </c>
      <c r="Q45" s="190">
        <v>1308</v>
      </c>
      <c r="R45" s="12" t="s">
        <v>117</v>
      </c>
      <c r="S45" s="15" t="s">
        <v>10</v>
      </c>
      <c r="T45" s="36">
        <v>1678.6</v>
      </c>
      <c r="U45" s="203">
        <v>3414</v>
      </c>
      <c r="V45" s="12" t="s">
        <v>118</v>
      </c>
      <c r="W45" s="14" t="s">
        <v>10</v>
      </c>
      <c r="X45" s="37">
        <v>2818</v>
      </c>
      <c r="Y45" s="204">
        <v>5560</v>
      </c>
      <c r="Z45" s="12" t="s">
        <v>116</v>
      </c>
      <c r="AA45" s="100" t="s">
        <v>10</v>
      </c>
      <c r="AB45" s="38">
        <v>213.5</v>
      </c>
      <c r="AC45" s="205">
        <v>400</v>
      </c>
      <c r="AD45" s="12" t="s">
        <v>119</v>
      </c>
      <c r="AE45" s="31" t="s">
        <v>10</v>
      </c>
      <c r="AF45" s="39">
        <v>2412.3</v>
      </c>
      <c r="AG45" s="40">
        <v>4022</v>
      </c>
      <c r="AH45" s="12" t="s">
        <v>119</v>
      </c>
      <c r="AI45" s="31" t="s">
        <v>10</v>
      </c>
      <c r="AJ45" s="41">
        <v>39816.9</v>
      </c>
      <c r="AK45" s="42">
        <v>123666</v>
      </c>
      <c r="AL45" s="12" t="s">
        <v>120</v>
      </c>
      <c r="AM45" s="14" t="s">
        <v>10</v>
      </c>
      <c r="AN45" s="41">
        <v>634.9</v>
      </c>
      <c r="AO45" s="42">
        <v>1264.4</v>
      </c>
      <c r="AP45" s="12" t="s">
        <v>117</v>
      </c>
      <c r="AQ45" s="14" t="s">
        <v>10</v>
      </c>
      <c r="AR45" s="43">
        <v>444.2</v>
      </c>
      <c r="AS45" s="206">
        <v>877</v>
      </c>
      <c r="AT45" s="12" t="s">
        <v>117</v>
      </c>
      <c r="AU45" s="14" t="s">
        <v>10</v>
      </c>
      <c r="AV45" s="44">
        <v>552.4</v>
      </c>
      <c r="AW45" s="207">
        <v>1085</v>
      </c>
      <c r="AX45" s="45"/>
      <c r="AY45" s="105" t="s">
        <v>10</v>
      </c>
      <c r="AZ45" s="45">
        <v>12632.5</v>
      </c>
      <c r="BA45" s="45">
        <v>465.5</v>
      </c>
      <c r="BB45" s="12" t="s">
        <v>119</v>
      </c>
      <c r="BC45" s="14" t="s">
        <v>10</v>
      </c>
      <c r="BD45" s="46">
        <v>7260.8</v>
      </c>
      <c r="BE45" s="47">
        <v>13162.5</v>
      </c>
      <c r="BF45" s="12" t="s">
        <v>119</v>
      </c>
      <c r="BG45" s="31" t="s">
        <v>10</v>
      </c>
      <c r="BH45" s="46">
        <v>15307.3</v>
      </c>
      <c r="BI45" s="48">
        <v>44840</v>
      </c>
      <c r="BJ45" s="12" t="s">
        <v>121</v>
      </c>
      <c r="BK45" s="31" t="s">
        <v>10</v>
      </c>
      <c r="BL45" s="46">
        <v>1342.7</v>
      </c>
      <c r="BM45" s="47">
        <v>2762</v>
      </c>
      <c r="BN45" s="12" t="s">
        <v>122</v>
      </c>
      <c r="BO45" s="15" t="s">
        <v>10</v>
      </c>
      <c r="BP45" s="49">
        <v>695.1</v>
      </c>
      <c r="BQ45" s="50">
        <v>1399</v>
      </c>
      <c r="BR45" s="12" t="s">
        <v>122</v>
      </c>
      <c r="BS45" s="14" t="s">
        <v>10</v>
      </c>
      <c r="BT45" s="49">
        <v>611.2</v>
      </c>
      <c r="BU45" s="51">
        <v>1219</v>
      </c>
      <c r="BV45" s="12" t="s">
        <v>122</v>
      </c>
      <c r="BW45" s="15" t="s">
        <v>10</v>
      </c>
      <c r="BX45" s="52">
        <v>266.5</v>
      </c>
      <c r="BY45" s="50">
        <v>517</v>
      </c>
      <c r="BZ45" s="12" t="s">
        <v>122</v>
      </c>
      <c r="CA45" s="15" t="s">
        <v>10</v>
      </c>
      <c r="CB45" s="49">
        <v>472.1</v>
      </c>
      <c r="CC45" s="51">
        <v>946</v>
      </c>
      <c r="CD45" s="12" t="s">
        <v>122</v>
      </c>
      <c r="CE45" s="15" t="s">
        <v>10</v>
      </c>
      <c r="CF45" s="49">
        <v>1282.7</v>
      </c>
      <c r="CG45" s="51">
        <v>2628</v>
      </c>
      <c r="CH45" s="12" t="s">
        <v>122</v>
      </c>
      <c r="CI45" s="15" t="s">
        <v>10</v>
      </c>
      <c r="CJ45" s="49">
        <v>105.9</v>
      </c>
      <c r="CK45" s="51">
        <v>201</v>
      </c>
      <c r="CL45" s="12" t="s">
        <v>122</v>
      </c>
      <c r="CM45" s="15" t="s">
        <v>10</v>
      </c>
      <c r="CN45" s="49">
        <v>162.7</v>
      </c>
      <c r="CO45" s="50">
        <v>317</v>
      </c>
      <c r="CP45" s="12" t="s">
        <v>122</v>
      </c>
      <c r="CQ45" s="15" t="s">
        <v>10</v>
      </c>
      <c r="CR45" s="52">
        <v>186.1</v>
      </c>
      <c r="CS45" s="51">
        <v>367.1</v>
      </c>
      <c r="CT45" s="12"/>
      <c r="CU45" s="15"/>
      <c r="CV45" s="52"/>
      <c r="CW45" s="51"/>
      <c r="CX45" s="12"/>
      <c r="CY45" s="15"/>
      <c r="CZ45" s="52"/>
      <c r="DA45" s="51"/>
      <c r="DB45" s="12"/>
      <c r="DC45" s="15"/>
      <c r="DD45" s="52"/>
      <c r="DE45" s="51"/>
      <c r="DF45" s="12"/>
      <c r="DG45" s="15"/>
      <c r="DH45" s="52"/>
      <c r="DI45" s="51"/>
      <c r="DJ45" s="373"/>
      <c r="DK45" s="51"/>
      <c r="DL45" s="51"/>
      <c r="DM45" s="51"/>
      <c r="DN45" s="51"/>
      <c r="DO45" s="51"/>
      <c r="DP45" s="51"/>
      <c r="DQ45" s="51"/>
      <c r="DR45" s="53">
        <f>SUM(D45+H45+L45+P45+T45+X45+AB45+AF45+AJ45+AN45+AR45+AV45+AZ45+BD45+BH45+BL45+BP45+BT45+BX45+CB45+CF45+CJ45+CN45+CR45)</f>
        <v>96095.38</v>
      </c>
      <c r="DS45" s="54">
        <f>SUM(E45+I45+M45+Q45+U45+Y45+AC45+AG45+AK45+AO45+AS45+AW45+BA45+BE45+BI45+BM45+BQ45+BU45+BY45+CC45+CG45+CK45+CO45+CS45)</f>
        <v>223590.9</v>
      </c>
    </row>
    <row r="46" spans="1:123" s="1" customFormat="1" ht="15">
      <c r="A46" s="188" t="s">
        <v>11</v>
      </c>
      <c r="B46" s="189" t="s">
        <v>153</v>
      </c>
      <c r="C46" s="113" t="s">
        <v>11</v>
      </c>
      <c r="D46" s="34">
        <v>3391</v>
      </c>
      <c r="E46" s="35">
        <v>6413.6</v>
      </c>
      <c r="F46" s="12" t="s">
        <v>171</v>
      </c>
      <c r="G46" s="35" t="s">
        <v>11</v>
      </c>
      <c r="H46" s="34">
        <v>1156.1</v>
      </c>
      <c r="I46" s="35">
        <v>2315</v>
      </c>
      <c r="J46" s="12" t="s">
        <v>171</v>
      </c>
      <c r="K46" s="35" t="s">
        <v>11</v>
      </c>
      <c r="L46" s="34">
        <v>2877.5</v>
      </c>
      <c r="M46" s="35">
        <v>5826</v>
      </c>
      <c r="N46" s="12" t="s">
        <v>154</v>
      </c>
      <c r="O46" s="113" t="s">
        <v>11</v>
      </c>
      <c r="P46" s="34">
        <v>501.5</v>
      </c>
      <c r="Q46" s="190">
        <v>945</v>
      </c>
      <c r="R46" s="12" t="s">
        <v>155</v>
      </c>
      <c r="S46" s="191" t="s">
        <v>11</v>
      </c>
      <c r="T46" s="192">
        <f>3423.2-1678.6</f>
        <v>1744.6</v>
      </c>
      <c r="U46" s="193">
        <v>3533</v>
      </c>
      <c r="V46" s="12" t="s">
        <v>154</v>
      </c>
      <c r="W46" s="113" t="s">
        <v>11</v>
      </c>
      <c r="X46" s="192">
        <v>2646</v>
      </c>
      <c r="Y46" s="193">
        <v>5160</v>
      </c>
      <c r="Z46" s="12" t="s">
        <v>154</v>
      </c>
      <c r="AA46" s="113" t="s">
        <v>11</v>
      </c>
      <c r="AB46" s="194">
        <v>195.5</v>
      </c>
      <c r="AC46" s="190">
        <v>360</v>
      </c>
      <c r="AD46" s="189" t="s">
        <v>172</v>
      </c>
      <c r="AE46" s="35" t="s">
        <v>11</v>
      </c>
      <c r="AF46" s="192">
        <v>2261.9</v>
      </c>
      <c r="AG46" s="195">
        <f>523.2+2834.8</f>
        <v>3358</v>
      </c>
      <c r="AH46" s="189" t="s">
        <v>172</v>
      </c>
      <c r="AI46" s="35" t="s">
        <v>11</v>
      </c>
      <c r="AJ46" s="192">
        <f>38435.5-389.4</f>
        <v>38046.1</v>
      </c>
      <c r="AK46" s="195">
        <f>19242+93390</f>
        <v>112632</v>
      </c>
      <c r="AL46" s="12" t="s">
        <v>173</v>
      </c>
      <c r="AM46" s="113" t="s">
        <v>11</v>
      </c>
      <c r="AN46" s="192">
        <v>746</v>
      </c>
      <c r="AO46" s="195">
        <v>1481.9</v>
      </c>
      <c r="AP46" s="12" t="s">
        <v>155</v>
      </c>
      <c r="AQ46" s="113" t="s">
        <v>11</v>
      </c>
      <c r="AR46" s="192">
        <v>366.7</v>
      </c>
      <c r="AS46" s="190">
        <v>717</v>
      </c>
      <c r="AT46" s="12" t="s">
        <v>155</v>
      </c>
      <c r="AU46" s="113" t="s">
        <v>11</v>
      </c>
      <c r="AV46" s="194">
        <v>558.5</v>
      </c>
      <c r="AW46" s="193">
        <v>1091</v>
      </c>
      <c r="AX46" s="196"/>
      <c r="AY46" s="208" t="s">
        <v>11</v>
      </c>
      <c r="AZ46" s="196">
        <v>13720.7</v>
      </c>
      <c r="BA46" s="196">
        <v>25765</v>
      </c>
      <c r="BB46" s="189" t="s">
        <v>172</v>
      </c>
      <c r="BC46" s="113" t="s">
        <v>11</v>
      </c>
      <c r="BD46" s="34">
        <v>7470.4</v>
      </c>
      <c r="BE46" s="35">
        <f>1563+11124</f>
        <v>12687</v>
      </c>
      <c r="BF46" s="189" t="s">
        <v>172</v>
      </c>
      <c r="BG46" s="35" t="s">
        <v>11</v>
      </c>
      <c r="BH46" s="34">
        <f>15936.4-1168.2</f>
        <v>14768.199999999999</v>
      </c>
      <c r="BI46" s="197">
        <f>5280+35120</f>
        <v>40400</v>
      </c>
      <c r="BJ46" s="189" t="s">
        <v>174</v>
      </c>
      <c r="BK46" s="35" t="s">
        <v>11</v>
      </c>
      <c r="BL46" s="34">
        <v>1601.5</v>
      </c>
      <c r="BM46" s="35">
        <v>3238</v>
      </c>
      <c r="BN46" s="189" t="s">
        <v>175</v>
      </c>
      <c r="BO46" s="191" t="s">
        <v>11</v>
      </c>
      <c r="BP46" s="192">
        <v>715.8</v>
      </c>
      <c r="BQ46" s="35">
        <v>1418</v>
      </c>
      <c r="BR46" s="189" t="s">
        <v>175</v>
      </c>
      <c r="BS46" s="191" t="s">
        <v>11</v>
      </c>
      <c r="BT46" s="192">
        <v>592.1</v>
      </c>
      <c r="BU46" s="195">
        <v>1161</v>
      </c>
      <c r="BV46" s="189" t="s">
        <v>175</v>
      </c>
      <c r="BW46" s="191" t="s">
        <v>11</v>
      </c>
      <c r="BX46" s="34">
        <v>225.3</v>
      </c>
      <c r="BY46" s="35">
        <v>441</v>
      </c>
      <c r="BZ46" s="189" t="s">
        <v>175</v>
      </c>
      <c r="CA46" s="191" t="s">
        <v>11</v>
      </c>
      <c r="CB46" s="192">
        <v>360.4</v>
      </c>
      <c r="CC46" s="195">
        <v>704</v>
      </c>
      <c r="CD46" s="189" t="s">
        <v>175</v>
      </c>
      <c r="CE46" s="191" t="s">
        <v>11</v>
      </c>
      <c r="CF46" s="192">
        <v>1205.7</v>
      </c>
      <c r="CG46" s="195">
        <v>2425</v>
      </c>
      <c r="CH46" s="189" t="s">
        <v>175</v>
      </c>
      <c r="CI46" s="191" t="s">
        <v>11</v>
      </c>
      <c r="CJ46" s="192">
        <v>86.6</v>
      </c>
      <c r="CK46" s="195">
        <v>158</v>
      </c>
      <c r="CL46" s="189" t="s">
        <v>175</v>
      </c>
      <c r="CM46" s="191" t="s">
        <v>11</v>
      </c>
      <c r="CN46" s="192">
        <v>167.4</v>
      </c>
      <c r="CO46" s="35">
        <v>321</v>
      </c>
      <c r="CP46" s="189" t="s">
        <v>175</v>
      </c>
      <c r="CQ46" s="191" t="s">
        <v>11</v>
      </c>
      <c r="CR46" s="34">
        <v>135.8</v>
      </c>
      <c r="CS46" s="195">
        <v>260.9</v>
      </c>
      <c r="CT46" s="189" t="s">
        <v>175</v>
      </c>
      <c r="CU46" s="191" t="s">
        <v>11</v>
      </c>
      <c r="CV46" s="34">
        <v>145.5</v>
      </c>
      <c r="CW46" s="195">
        <v>281.8</v>
      </c>
      <c r="CX46" s="189" t="s">
        <v>175</v>
      </c>
      <c r="CY46" s="191" t="s">
        <v>11</v>
      </c>
      <c r="CZ46" s="34">
        <v>150.1</v>
      </c>
      <c r="DA46" s="195">
        <v>291.1</v>
      </c>
      <c r="DB46" s="189" t="s">
        <v>175</v>
      </c>
      <c r="DC46" s="191" t="s">
        <v>11</v>
      </c>
      <c r="DD46" s="34">
        <v>27.5</v>
      </c>
      <c r="DE46" s="195">
        <v>54.1</v>
      </c>
      <c r="DF46" s="189" t="s">
        <v>175</v>
      </c>
      <c r="DG46" s="191" t="s">
        <v>11</v>
      </c>
      <c r="DH46" s="34">
        <v>12.9</v>
      </c>
      <c r="DI46" s="195">
        <v>23.9</v>
      </c>
      <c r="DJ46" s="374" t="s">
        <v>175</v>
      </c>
      <c r="DK46" s="191" t="s">
        <v>11</v>
      </c>
      <c r="DL46" s="195">
        <v>12.29</v>
      </c>
      <c r="DM46" s="195">
        <v>21</v>
      </c>
      <c r="DN46" s="189" t="s">
        <v>175</v>
      </c>
      <c r="DO46" s="191" t="s">
        <v>11</v>
      </c>
      <c r="DP46" s="195">
        <v>11.93</v>
      </c>
      <c r="DQ46" s="195">
        <v>20</v>
      </c>
      <c r="DR46" s="210">
        <f>SUM(DL46+DP46+D46+H46+L46+P46+T46+X46+AB46+AF46+AJ46+AN46+AR46+AV46+AZ46+BD46+BH46+BL46+BP46+BT46+BX46+CB46+CF46+CJ46+CN46+CR46)+CV46+CZ46+DD46+DH46</f>
        <v>95901.51999999999</v>
      </c>
      <c r="DS46" s="375">
        <f>SUM(DM46+DQ46+E46+I46+M46+Q46+U46+Y46+AC46+AG46+AK46+AO46+AS46+AW46+BA46+BE46+BI46+BM46+BQ46+BU46+BY46+CC46+CG46+CK46+CO46+CS46)+CW46+DA46+DE46+DI46</f>
        <v>233503.3</v>
      </c>
    </row>
    <row r="47" spans="1:123" s="97" customFormat="1" ht="15.75" thickBot="1">
      <c r="A47" s="198" t="s">
        <v>176</v>
      </c>
      <c r="B47" s="189" t="s">
        <v>196</v>
      </c>
      <c r="C47" s="100" t="s">
        <v>176</v>
      </c>
      <c r="D47" s="376">
        <v>3437.5</v>
      </c>
      <c r="E47" s="377">
        <v>6358.4</v>
      </c>
      <c r="F47" s="378" t="s">
        <v>197</v>
      </c>
      <c r="G47" s="377" t="s">
        <v>176</v>
      </c>
      <c r="H47" s="376">
        <v>1149.5</v>
      </c>
      <c r="I47" s="377">
        <v>2295</v>
      </c>
      <c r="J47" s="12" t="s">
        <v>198</v>
      </c>
      <c r="K47" s="377"/>
      <c r="L47" s="376">
        <v>2510.8</v>
      </c>
      <c r="M47" s="377">
        <v>5046</v>
      </c>
      <c r="N47" s="12" t="s">
        <v>199</v>
      </c>
      <c r="O47" s="100" t="s">
        <v>176</v>
      </c>
      <c r="P47" s="376">
        <v>607</v>
      </c>
      <c r="Q47" s="379">
        <v>1124</v>
      </c>
      <c r="R47" s="12" t="s">
        <v>200</v>
      </c>
      <c r="S47" s="138" t="s">
        <v>176</v>
      </c>
      <c r="T47" s="380">
        <v>1753</v>
      </c>
      <c r="U47" s="381">
        <v>3549</v>
      </c>
      <c r="V47" s="12" t="s">
        <v>201</v>
      </c>
      <c r="W47" s="100" t="s">
        <v>176</v>
      </c>
      <c r="X47" s="380">
        <v>3262.5</v>
      </c>
      <c r="Y47" s="381">
        <v>6400</v>
      </c>
      <c r="Z47" s="12" t="s">
        <v>201</v>
      </c>
      <c r="AA47" s="100" t="s">
        <v>176</v>
      </c>
      <c r="AB47" s="382">
        <v>235</v>
      </c>
      <c r="AC47" s="377">
        <v>440</v>
      </c>
      <c r="AD47" s="189" t="s">
        <v>202</v>
      </c>
      <c r="AE47" s="377" t="s">
        <v>203</v>
      </c>
      <c r="AF47" s="380">
        <v>2192.2</v>
      </c>
      <c r="AG47" s="383">
        <v>3228</v>
      </c>
      <c r="AH47" s="189" t="s">
        <v>202</v>
      </c>
      <c r="AI47" s="377" t="s">
        <v>176</v>
      </c>
      <c r="AJ47" s="380">
        <v>38940.2</v>
      </c>
      <c r="AK47" s="383">
        <v>115050</v>
      </c>
      <c r="AL47" s="12" t="s">
        <v>204</v>
      </c>
      <c r="AM47" s="100" t="s">
        <v>176</v>
      </c>
      <c r="AN47" s="380">
        <v>729.4</v>
      </c>
      <c r="AO47" s="383">
        <v>1442.2</v>
      </c>
      <c r="AP47" s="12" t="s">
        <v>200</v>
      </c>
      <c r="AQ47" s="100" t="s">
        <v>176</v>
      </c>
      <c r="AR47" s="380">
        <v>347.4</v>
      </c>
      <c r="AS47" s="379">
        <v>728</v>
      </c>
      <c r="AT47" s="12" t="s">
        <v>201</v>
      </c>
      <c r="AU47" s="100" t="s">
        <v>176</v>
      </c>
      <c r="AV47" s="382">
        <v>539</v>
      </c>
      <c r="AW47" s="381">
        <v>1103</v>
      </c>
      <c r="AX47" s="384"/>
      <c r="AY47" s="385" t="s">
        <v>176</v>
      </c>
      <c r="AZ47" s="384">
        <v>13376</v>
      </c>
      <c r="BA47" s="384">
        <v>25330</v>
      </c>
      <c r="BB47" s="189" t="s">
        <v>202</v>
      </c>
      <c r="BC47" s="100" t="s">
        <v>176</v>
      </c>
      <c r="BD47" s="376">
        <v>7456.2</v>
      </c>
      <c r="BE47" s="377">
        <v>12835.5</v>
      </c>
      <c r="BF47" s="189" t="s">
        <v>202</v>
      </c>
      <c r="BG47" s="377" t="s">
        <v>176</v>
      </c>
      <c r="BH47" s="376">
        <v>15135</v>
      </c>
      <c r="BI47" s="385">
        <v>41240</v>
      </c>
      <c r="BJ47" s="189" t="s">
        <v>205</v>
      </c>
      <c r="BK47" s="377"/>
      <c r="BL47" s="376">
        <v>1704.6</v>
      </c>
      <c r="BM47" s="377">
        <v>3432</v>
      </c>
      <c r="BN47" s="189" t="s">
        <v>206</v>
      </c>
      <c r="BO47" s="138" t="s">
        <v>176</v>
      </c>
      <c r="BP47" s="380">
        <v>786.3</v>
      </c>
      <c r="BQ47" s="377">
        <v>1551</v>
      </c>
      <c r="BR47" s="189" t="s">
        <v>206</v>
      </c>
      <c r="BS47" s="100" t="s">
        <v>176</v>
      </c>
      <c r="BT47" s="380">
        <v>977</v>
      </c>
      <c r="BU47" s="383">
        <v>1949</v>
      </c>
      <c r="BV47" s="189" t="s">
        <v>206</v>
      </c>
      <c r="BW47" s="138" t="s">
        <v>176</v>
      </c>
      <c r="BX47" s="376">
        <v>297.9</v>
      </c>
      <c r="BY47" s="377">
        <v>574</v>
      </c>
      <c r="BZ47" s="189" t="s">
        <v>206</v>
      </c>
      <c r="CA47" s="138" t="s">
        <v>176</v>
      </c>
      <c r="CB47" s="380">
        <v>399</v>
      </c>
      <c r="CC47" s="383">
        <v>778</v>
      </c>
      <c r="CD47" s="189" t="s">
        <v>206</v>
      </c>
      <c r="CE47" s="138" t="s">
        <v>176</v>
      </c>
      <c r="CF47" s="380">
        <v>1206.2</v>
      </c>
      <c r="CG47" s="383">
        <v>2420</v>
      </c>
      <c r="CH47" s="189" t="s">
        <v>206</v>
      </c>
      <c r="CI47" s="138" t="s">
        <v>176</v>
      </c>
      <c r="CJ47" s="380">
        <v>69.7</v>
      </c>
      <c r="CK47" s="383">
        <v>129</v>
      </c>
      <c r="CL47" s="189" t="s">
        <v>206</v>
      </c>
      <c r="CM47" s="138" t="s">
        <v>176</v>
      </c>
      <c r="CN47" s="380">
        <v>145.3</v>
      </c>
      <c r="CO47" s="377">
        <v>279</v>
      </c>
      <c r="CP47" s="189" t="s">
        <v>206</v>
      </c>
      <c r="CQ47" s="138" t="s">
        <v>176</v>
      </c>
      <c r="CR47" s="376">
        <v>122.5</v>
      </c>
      <c r="CS47" s="383">
        <v>232.7</v>
      </c>
      <c r="CT47" s="189" t="s">
        <v>207</v>
      </c>
      <c r="CU47" s="4" t="s">
        <v>176</v>
      </c>
      <c r="CV47" s="380">
        <v>149.6</v>
      </c>
      <c r="CW47" s="386">
        <v>289.1</v>
      </c>
      <c r="CX47" s="189" t="s">
        <v>207</v>
      </c>
      <c r="CY47" s="4" t="s">
        <v>176</v>
      </c>
      <c r="CZ47" s="376">
        <v>180.8</v>
      </c>
      <c r="DA47" s="386">
        <v>349</v>
      </c>
      <c r="DB47" s="189" t="s">
        <v>207</v>
      </c>
      <c r="DC47" s="4" t="s">
        <v>176</v>
      </c>
      <c r="DD47" s="380">
        <v>72.8</v>
      </c>
      <c r="DE47" s="386">
        <v>136.6</v>
      </c>
      <c r="DF47" s="189" t="s">
        <v>207</v>
      </c>
      <c r="DG47" s="4" t="s">
        <v>176</v>
      </c>
      <c r="DH47" s="376">
        <v>34.3</v>
      </c>
      <c r="DI47" s="386">
        <v>68.4</v>
      </c>
      <c r="DJ47" s="189" t="s">
        <v>207</v>
      </c>
      <c r="DK47" s="4" t="s">
        <v>176</v>
      </c>
      <c r="DL47" s="386">
        <v>222.35</v>
      </c>
      <c r="DM47" s="386">
        <v>436</v>
      </c>
      <c r="DN47" s="189" t="s">
        <v>207</v>
      </c>
      <c r="DO47" s="4" t="s">
        <v>176</v>
      </c>
      <c r="DP47" s="386">
        <v>33.04</v>
      </c>
      <c r="DQ47" s="386">
        <v>65</v>
      </c>
      <c r="DR47" s="192">
        <f>SUM(DL47+DP47+D47+H47+L47+P47+T47+X47+AB47+AF47+AJ47+AN47+AR47+AV47+AZ47+BD47+BH47+BL47+BP47+BT47+BX47+CB47+CF47+CJ47+CN47+CR47)+CV47+CZ47+DD47+DH47</f>
        <v>98072.09000000001</v>
      </c>
      <c r="DS47" s="387">
        <f>SUM(DM47+DQ47+E47+I47+M47+Q47+U47+Y47+AC47+AG47+AK47+AO47+AS47+AW47+BA47+BE47+BI47+BM47+BQ47+BU47+BY47+CC47+CG47+CK47+CO47+CS47)+CW47+DA47+DE47+DI47</f>
        <v>238857.90000000002</v>
      </c>
    </row>
    <row r="48" spans="1:123" s="1" customFormat="1" ht="19.5" thickBot="1">
      <c r="A48" s="19" t="s">
        <v>36</v>
      </c>
      <c r="B48" s="20"/>
      <c r="C48" s="20"/>
      <c r="D48" s="364">
        <f>SUM(D44:D47)</f>
        <v>12845.5</v>
      </c>
      <c r="E48" s="20"/>
      <c r="F48" s="20"/>
      <c r="G48" s="20"/>
      <c r="H48" s="364">
        <f>SUM(H44:H47)</f>
        <v>4269</v>
      </c>
      <c r="I48" s="20"/>
      <c r="J48" s="20"/>
      <c r="K48" s="20"/>
      <c r="L48" s="364">
        <f>SUM(L44:L47)</f>
        <v>9846.279999999999</v>
      </c>
      <c r="M48" s="20"/>
      <c r="N48" s="20"/>
      <c r="O48" s="20"/>
      <c r="P48" s="364">
        <f>SUM(P44:P47)</f>
        <v>2440</v>
      </c>
      <c r="Q48" s="20"/>
      <c r="R48" s="55"/>
      <c r="S48" s="55"/>
      <c r="T48" s="388">
        <f>SUM(T44:T47)</f>
        <v>6778.6</v>
      </c>
      <c r="U48" s="55"/>
      <c r="V48" s="55"/>
      <c r="W48" s="55"/>
      <c r="X48" s="388">
        <f>SUM(X44:X47)</f>
        <v>10785.5</v>
      </c>
      <c r="Y48" s="55"/>
      <c r="Z48" s="56"/>
      <c r="AA48" s="56"/>
      <c r="AB48" s="389">
        <f>SUM(AB44:AB47)</f>
        <v>890</v>
      </c>
      <c r="AC48" s="20"/>
      <c r="AD48" s="55"/>
      <c r="AE48" s="55"/>
      <c r="AF48" s="388">
        <f>SUM(AF44:AF47)</f>
        <v>8959.599999999999</v>
      </c>
      <c r="AG48" s="55"/>
      <c r="AH48" s="55"/>
      <c r="AI48" s="55"/>
      <c r="AJ48" s="388">
        <f>SUM(AJ44:AJ47)</f>
        <v>147870.2</v>
      </c>
      <c r="AK48" s="55"/>
      <c r="AL48" s="55"/>
      <c r="AM48" s="55"/>
      <c r="AN48" s="388">
        <f>SUM(AN44:AN47)</f>
        <v>2709.2</v>
      </c>
      <c r="AO48" s="55"/>
      <c r="AP48" s="55"/>
      <c r="AQ48" s="55"/>
      <c r="AR48" s="388">
        <f>SUM(AR44:AR47)</f>
        <v>1601.6999999999998</v>
      </c>
      <c r="AS48" s="20"/>
      <c r="AT48" s="56"/>
      <c r="AU48" s="56"/>
      <c r="AV48" s="389">
        <f>SUM(AV44:AV47)</f>
        <v>2100.8</v>
      </c>
      <c r="AW48" s="57"/>
      <c r="AX48" s="58"/>
      <c r="AY48" s="58"/>
      <c r="AZ48" s="390">
        <f>SUM(AZ44:AZ47)</f>
        <v>51984.7</v>
      </c>
      <c r="BA48" s="58"/>
      <c r="BB48" s="20"/>
      <c r="BC48" s="20"/>
      <c r="BD48" s="364">
        <f>SUM(BD44:BD47)</f>
        <v>27659.7</v>
      </c>
      <c r="BE48" s="20"/>
      <c r="BF48" s="20"/>
      <c r="BG48" s="20"/>
      <c r="BH48" s="364">
        <f>SUM(BH44:BH47)</f>
        <v>57215.799999999996</v>
      </c>
      <c r="BI48" s="59"/>
      <c r="BJ48" s="20"/>
      <c r="BK48" s="20"/>
      <c r="BL48" s="364">
        <f>SUM(BL44:BL47)</f>
        <v>5808.4</v>
      </c>
      <c r="BM48" s="20"/>
      <c r="BN48" s="55"/>
      <c r="BO48" s="55"/>
      <c r="BP48" s="388">
        <f>SUM(BP44:BP47)</f>
        <v>2670.8</v>
      </c>
      <c r="BQ48" s="20"/>
      <c r="BR48" s="55"/>
      <c r="BS48" s="55"/>
      <c r="BT48" s="388">
        <f>SUM(BT44:BT47)</f>
        <v>2672</v>
      </c>
      <c r="BU48" s="55"/>
      <c r="BV48" s="20"/>
      <c r="BW48" s="20"/>
      <c r="BX48" s="364">
        <f>SUM(BX44:BX47)</f>
        <v>1004.3000000000001</v>
      </c>
      <c r="BY48" s="20"/>
      <c r="BZ48" s="55"/>
      <c r="CA48" s="55"/>
      <c r="CB48" s="388">
        <f>SUM(CB44:CB47)</f>
        <v>1598.9</v>
      </c>
      <c r="CC48" s="55"/>
      <c r="CD48" s="55"/>
      <c r="CE48" s="55"/>
      <c r="CF48" s="388">
        <f>SUM(CF44:CF47)</f>
        <v>4673.5</v>
      </c>
      <c r="CG48" s="55"/>
      <c r="CH48" s="55"/>
      <c r="CI48" s="55"/>
      <c r="CJ48" s="388">
        <f>SUM(CJ44:CJ47)</f>
        <v>361.8</v>
      </c>
      <c r="CK48" s="55"/>
      <c r="CL48" s="55"/>
      <c r="CM48" s="55"/>
      <c r="CN48" s="388">
        <f>SUM(CN44:CN47)</f>
        <v>571.3</v>
      </c>
      <c r="CO48" s="20"/>
      <c r="CP48" s="20"/>
      <c r="CQ48" s="20"/>
      <c r="CR48" s="364">
        <f>SUM(CR44:CR47)</f>
        <v>543.1</v>
      </c>
      <c r="CS48" s="55"/>
      <c r="CV48" s="364">
        <f>SUM(CV44:CV47)</f>
        <v>295.1</v>
      </c>
      <c r="CW48" s="55"/>
      <c r="CZ48" s="364">
        <f>SUM(CZ44:CZ47)</f>
        <v>330.9</v>
      </c>
      <c r="DA48" s="55"/>
      <c r="DD48" s="364">
        <f>SUM(DD44:DD47)</f>
        <v>100.3</v>
      </c>
      <c r="DE48" s="55"/>
      <c r="DH48" s="364">
        <f>SUM(DH44:DH47)</f>
        <v>47.199999999999996</v>
      </c>
      <c r="DI48" s="55"/>
      <c r="DJ48" s="55"/>
      <c r="DK48" s="55"/>
      <c r="DL48" s="364">
        <f>SUM(DL44:DL47)</f>
        <v>234.64</v>
      </c>
      <c r="DM48" s="55"/>
      <c r="DN48" s="55"/>
      <c r="DO48" s="55"/>
      <c r="DP48" s="364">
        <f>SUM(DP44:DP47)</f>
        <v>44.97</v>
      </c>
      <c r="DQ48" s="55"/>
      <c r="DR48" s="391">
        <f>SUM(D48:DQ48)</f>
        <v>368913.79</v>
      </c>
      <c r="DS48" s="22" t="s">
        <v>37</v>
      </c>
    </row>
    <row r="49" spans="1:123" s="1" customFormat="1" ht="19.5" thickBot="1">
      <c r="A49" s="19" t="s">
        <v>59</v>
      </c>
      <c r="B49" s="57"/>
      <c r="C49" s="57"/>
      <c r="D49" s="55"/>
      <c r="E49" s="23">
        <f>SUM(E44:E48)</f>
        <v>24692.4</v>
      </c>
      <c r="F49" s="57"/>
      <c r="G49" s="57"/>
      <c r="H49" s="55"/>
      <c r="I49" s="23">
        <f>SUM(I44:I48)</f>
        <v>8968</v>
      </c>
      <c r="J49" s="57"/>
      <c r="K49" s="57"/>
      <c r="L49" s="55"/>
      <c r="M49" s="23">
        <f>SUM(M44:M48)</f>
        <v>20166</v>
      </c>
      <c r="N49" s="57"/>
      <c r="O49" s="57"/>
      <c r="P49" s="55"/>
      <c r="Q49" s="23">
        <f>SUM(Q44:Q48)</f>
        <v>4617</v>
      </c>
      <c r="R49" s="57"/>
      <c r="S49" s="57"/>
      <c r="T49" s="55"/>
      <c r="U49" s="23">
        <f>SUM(U44:U48)</f>
        <v>13875</v>
      </c>
      <c r="V49" s="57"/>
      <c r="W49" s="57"/>
      <c r="X49" s="55"/>
      <c r="Y49" s="23">
        <f>SUM(Y44:Y48)</f>
        <v>21320</v>
      </c>
      <c r="Z49" s="57"/>
      <c r="AA49" s="57"/>
      <c r="AB49" s="55"/>
      <c r="AC49" s="21">
        <f>SUM(AC44:AC48)</f>
        <v>1680</v>
      </c>
      <c r="AD49" s="57"/>
      <c r="AE49" s="57"/>
      <c r="AF49" s="55"/>
      <c r="AG49" s="23">
        <f>SUM(AG44:AG48)</f>
        <v>13934.4</v>
      </c>
      <c r="AH49" s="57"/>
      <c r="AI49" s="57"/>
      <c r="AJ49" s="55"/>
      <c r="AK49" s="23">
        <f>SUM(AK44:AK48)</f>
        <v>449166</v>
      </c>
      <c r="AL49" s="57"/>
      <c r="AM49" s="57"/>
      <c r="AN49" s="55"/>
      <c r="AO49" s="60">
        <f>SUM(AO44:AO48)</f>
        <v>5418.5</v>
      </c>
      <c r="AP49" s="57"/>
      <c r="AQ49" s="57"/>
      <c r="AR49" s="55"/>
      <c r="AS49" s="21">
        <f>SUM(AS44:AS48)</f>
        <v>3230</v>
      </c>
      <c r="AT49" s="57"/>
      <c r="AU49" s="57"/>
      <c r="AV49" s="55"/>
      <c r="AW49" s="23">
        <f>SUM(AW44:AW48)</f>
        <v>4203</v>
      </c>
      <c r="AX49" s="58"/>
      <c r="AY49" s="58"/>
      <c r="AZ49" s="58"/>
      <c r="BA49" s="61">
        <f>SUM(BA44:BA48)</f>
        <v>52032.54</v>
      </c>
      <c r="BB49" s="20"/>
      <c r="BC49" s="20"/>
      <c r="BD49" s="20"/>
      <c r="BE49" s="21">
        <f>SUM(BE44:BE48)</f>
        <v>48478.5</v>
      </c>
      <c r="BF49" s="20"/>
      <c r="BG49" s="20"/>
      <c r="BH49" s="20"/>
      <c r="BI49" s="24">
        <f>SUM(BI44:BI48)</f>
        <v>162040</v>
      </c>
      <c r="BJ49" s="20"/>
      <c r="BK49" s="20"/>
      <c r="BL49" s="20"/>
      <c r="BM49" s="21">
        <f>SUM(BM44:BM48)</f>
        <v>11892</v>
      </c>
      <c r="BN49" s="57"/>
      <c r="BO49" s="57"/>
      <c r="BP49" s="55"/>
      <c r="BQ49" s="21">
        <f>SUM(BQ44:BQ48)</f>
        <v>5353</v>
      </c>
      <c r="BR49" s="57"/>
      <c r="BS49" s="57"/>
      <c r="BT49" s="55"/>
      <c r="BU49" s="60">
        <f>SUM(BU44:BU48)</f>
        <v>5332</v>
      </c>
      <c r="BV49" s="57"/>
      <c r="BW49" s="57"/>
      <c r="BX49" s="55"/>
      <c r="BY49" s="21">
        <f>SUM(BY44:BY48)</f>
        <v>1973</v>
      </c>
      <c r="BZ49" s="57"/>
      <c r="CA49" s="57"/>
      <c r="CB49" s="55"/>
      <c r="CC49" s="23">
        <f>SUM(CC44:CC48)</f>
        <v>3180</v>
      </c>
      <c r="CD49" s="57"/>
      <c r="CE49" s="57"/>
      <c r="CF49" s="55"/>
      <c r="CG49" s="23">
        <f>SUM(CG44:CG48)</f>
        <v>9532</v>
      </c>
      <c r="CH49" s="57"/>
      <c r="CI49" s="57"/>
      <c r="CJ49" s="55"/>
      <c r="CK49" s="23">
        <f>SUM(CK44:CK48)</f>
        <v>683</v>
      </c>
      <c r="CL49" s="57"/>
      <c r="CM49" s="57"/>
      <c r="CN49" s="55"/>
      <c r="CO49" s="21">
        <f>SUM(CO44:CO48)</f>
        <v>1104</v>
      </c>
      <c r="CP49" s="57"/>
      <c r="CQ49" s="57"/>
      <c r="CR49" s="55"/>
      <c r="CS49" s="23">
        <f>SUM(CS44:CS48)</f>
        <v>1054.5</v>
      </c>
      <c r="CV49" s="55"/>
      <c r="CW49" s="23">
        <f>SUM(CW44:CW48)</f>
        <v>570.9000000000001</v>
      </c>
      <c r="CZ49" s="55"/>
      <c r="DA49" s="23">
        <f>SUM(DA44:DA48)</f>
        <v>640.1</v>
      </c>
      <c r="DD49" s="55"/>
      <c r="DE49" s="23">
        <f>SUM(DE44:DE48)</f>
        <v>190.7</v>
      </c>
      <c r="DH49" s="55"/>
      <c r="DI49" s="23">
        <f>SUM(DI44:DI48)</f>
        <v>92.30000000000001</v>
      </c>
      <c r="DJ49" s="55"/>
      <c r="DK49" s="55"/>
      <c r="DL49" s="55"/>
      <c r="DM49" s="23">
        <f>SUM(DM44:DM48)</f>
        <v>457</v>
      </c>
      <c r="DN49" s="55"/>
      <c r="DO49" s="55"/>
      <c r="DP49" s="55"/>
      <c r="DQ49" s="23">
        <f>SUM(DQ44:DQ48)</f>
        <v>85</v>
      </c>
      <c r="DR49" s="209">
        <f>SUM(D49:DQ49)</f>
        <v>875960.8400000001</v>
      </c>
      <c r="DS49" s="22" t="s">
        <v>57</v>
      </c>
    </row>
    <row r="50" spans="1:10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6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6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6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6"/>
      <c r="CM56" s="6"/>
      <c r="CN56" s="6"/>
      <c r="CO56" s="6"/>
      <c r="CP56" s="6"/>
      <c r="CQ56" s="6"/>
      <c r="CR56" s="6"/>
      <c r="CS56" s="6"/>
      <c r="CT56" s="1"/>
      <c r="CU56" s="1"/>
      <c r="CV56" s="1"/>
    </row>
    <row r="57" spans="1:10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6"/>
      <c r="CM57" s="6"/>
      <c r="CN57" s="6"/>
      <c r="CO57" s="102"/>
      <c r="CP57" s="6"/>
      <c r="CQ57" s="6"/>
      <c r="CR57" s="6"/>
      <c r="CS57" s="6"/>
      <c r="CT57" s="1"/>
      <c r="CU57" s="1"/>
      <c r="CV57" s="1"/>
    </row>
    <row r="58" spans="1:10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</sheetData>
  <sheetProtection/>
  <mergeCells count="93">
    <mergeCell ref="BZ41:CC41"/>
    <mergeCell ref="CD41:CG41"/>
    <mergeCell ref="CX41:DA41"/>
    <mergeCell ref="DB41:DE41"/>
    <mergeCell ref="DF41:DI41"/>
    <mergeCell ref="DJ41:DM41"/>
    <mergeCell ref="BB41:BE41"/>
    <mergeCell ref="BF41:BI41"/>
    <mergeCell ref="BJ41:BM41"/>
    <mergeCell ref="BN41:BQ41"/>
    <mergeCell ref="BR41:BU41"/>
    <mergeCell ref="BV41:BY41"/>
    <mergeCell ref="F41:I41"/>
    <mergeCell ref="J41:M41"/>
    <mergeCell ref="AH41:AK41"/>
    <mergeCell ref="AL41:AO41"/>
    <mergeCell ref="AP41:AS41"/>
    <mergeCell ref="AT41:AW41"/>
    <mergeCell ref="CL40:CO40"/>
    <mergeCell ref="CP40:CS40"/>
    <mergeCell ref="CT40:DI40"/>
    <mergeCell ref="DJ40:DQ40"/>
    <mergeCell ref="DR40:DR43"/>
    <mergeCell ref="DS40:DS43"/>
    <mergeCell ref="DN41:DQ41"/>
    <mergeCell ref="DJ42:DM42"/>
    <mergeCell ref="DN42:DQ42"/>
    <mergeCell ref="AH40:AO40"/>
    <mergeCell ref="AP40:AW40"/>
    <mergeCell ref="AX40:BA40"/>
    <mergeCell ref="BB40:BM40"/>
    <mergeCell ref="BN40:CG40"/>
    <mergeCell ref="CH40:CK40"/>
    <mergeCell ref="A37:DR38"/>
    <mergeCell ref="A40:A43"/>
    <mergeCell ref="B40:E40"/>
    <mergeCell ref="F40:M40"/>
    <mergeCell ref="N40:Q40"/>
    <mergeCell ref="R40:U40"/>
    <mergeCell ref="V40:Y40"/>
    <mergeCell ref="Z40:AC40"/>
    <mergeCell ref="AD40:AG40"/>
    <mergeCell ref="A14:B15"/>
    <mergeCell ref="CT42:CW42"/>
    <mergeCell ref="CX42:DA42"/>
    <mergeCell ref="DB42:DE42"/>
    <mergeCell ref="DF42:DI42"/>
    <mergeCell ref="Z41:AC41"/>
    <mergeCell ref="CT41:CW41"/>
    <mergeCell ref="B41:E41"/>
    <mergeCell ref="N41:Q41"/>
    <mergeCell ref="R41:U41"/>
    <mergeCell ref="V41:Y41"/>
    <mergeCell ref="AX41:BA41"/>
    <mergeCell ref="BB42:BE42"/>
    <mergeCell ref="AX42:BA42"/>
    <mergeCell ref="CH41:CK41"/>
    <mergeCell ref="CL41:CO41"/>
    <mergeCell ref="CP41:CS41"/>
    <mergeCell ref="BF42:BI42"/>
    <mergeCell ref="BJ42:BM42"/>
    <mergeCell ref="BN42:BQ42"/>
    <mergeCell ref="B42:E42"/>
    <mergeCell ref="F42:I42"/>
    <mergeCell ref="J42:M42"/>
    <mergeCell ref="N42:Q42"/>
    <mergeCell ref="R42:U42"/>
    <mergeCell ref="V42:Y42"/>
    <mergeCell ref="C6:C7"/>
    <mergeCell ref="AD42:AG42"/>
    <mergeCell ref="AH42:AK42"/>
    <mergeCell ref="AL42:AO42"/>
    <mergeCell ref="AP42:AS42"/>
    <mergeCell ref="AT42:AW42"/>
    <mergeCell ref="Z42:AC42"/>
    <mergeCell ref="AD41:AG41"/>
    <mergeCell ref="D12:E12"/>
    <mergeCell ref="D6:E7"/>
    <mergeCell ref="D8:E8"/>
    <mergeCell ref="D9:E9"/>
    <mergeCell ref="A2:E3"/>
    <mergeCell ref="A4:E4"/>
    <mergeCell ref="A5:E5"/>
    <mergeCell ref="A6:A7"/>
    <mergeCell ref="D10:E10"/>
    <mergeCell ref="B6:B7"/>
    <mergeCell ref="BR42:BU42"/>
    <mergeCell ref="BV42:BY42"/>
    <mergeCell ref="BZ42:CC42"/>
    <mergeCell ref="CD42:CG42"/>
    <mergeCell ref="CH42:CK42"/>
    <mergeCell ref="CL42:CO42"/>
    <mergeCell ref="CP42:CS42"/>
  </mergeCells>
  <printOptions horizontalCentered="1"/>
  <pageMargins left="2.67716535433070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6:N36"/>
  <sheetViews>
    <sheetView zoomScale="120" zoomScaleNormal="120" zoomScalePageLayoutView="0" workbookViewId="0" topLeftCell="A4">
      <selection activeCell="I15" sqref="I15"/>
    </sheetView>
  </sheetViews>
  <sheetFormatPr defaultColWidth="11.421875" defaultRowHeight="15"/>
  <cols>
    <col min="1" max="1" width="11.421875" style="1" customWidth="1"/>
    <col min="2" max="2" width="13.28125" style="1" customWidth="1"/>
    <col min="3" max="3" width="12.7109375" style="1" customWidth="1"/>
    <col min="4" max="4" width="13.28125" style="1" customWidth="1"/>
    <col min="5" max="5" width="12.421875" style="1" customWidth="1"/>
    <col min="6" max="6" width="16.28125" style="1" customWidth="1"/>
    <col min="7" max="7" width="11.7109375" style="1" customWidth="1"/>
    <col min="8" max="8" width="14.140625" style="1" customWidth="1"/>
    <col min="9" max="9" width="13.140625" style="1" customWidth="1"/>
    <col min="10" max="10" width="12.8515625" style="1" customWidth="1"/>
    <col min="11" max="11" width="11.8515625" style="1" customWidth="1"/>
    <col min="12" max="16384" width="11.421875" style="1" customWidth="1"/>
  </cols>
  <sheetData>
    <row r="6" spans="1:11" ht="15">
      <c r="A6" s="303" t="s">
        <v>132</v>
      </c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15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8"/>
    </row>
    <row r="8" spans="1:11" ht="15">
      <c r="A8" s="325" t="s">
        <v>133</v>
      </c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s="227" customFormat="1" ht="15">
      <c r="A9" s="226" t="s">
        <v>1</v>
      </c>
      <c r="B9" s="323" t="s">
        <v>134</v>
      </c>
      <c r="C9" s="324"/>
      <c r="D9" s="323" t="s">
        <v>135</v>
      </c>
      <c r="E9" s="324"/>
      <c r="F9" s="323" t="s">
        <v>136</v>
      </c>
      <c r="G9" s="324"/>
      <c r="H9" s="323" t="s">
        <v>137</v>
      </c>
      <c r="I9" s="324"/>
      <c r="J9" s="323" t="s">
        <v>138</v>
      </c>
      <c r="K9" s="324"/>
    </row>
    <row r="10" spans="1:11" s="227" customFormat="1" ht="15">
      <c r="A10" s="228"/>
      <c r="B10" s="229" t="s">
        <v>37</v>
      </c>
      <c r="C10" s="229" t="s">
        <v>139</v>
      </c>
      <c r="D10" s="229" t="s">
        <v>37</v>
      </c>
      <c r="E10" s="229" t="s">
        <v>139</v>
      </c>
      <c r="F10" s="229" t="s">
        <v>37</v>
      </c>
      <c r="G10" s="229" t="s">
        <v>139</v>
      </c>
      <c r="H10" s="229" t="s">
        <v>37</v>
      </c>
      <c r="I10" s="229" t="s">
        <v>38</v>
      </c>
      <c r="J10" s="229" t="s">
        <v>37</v>
      </c>
      <c r="K10" s="229" t="s">
        <v>140</v>
      </c>
    </row>
    <row r="11" spans="1:11" s="227" customFormat="1" ht="15">
      <c r="A11" s="139" t="s">
        <v>141</v>
      </c>
      <c r="B11" s="140">
        <v>9031.75</v>
      </c>
      <c r="C11" s="141">
        <v>893.75</v>
      </c>
      <c r="D11" s="140">
        <v>7567.38</v>
      </c>
      <c r="E11" s="142">
        <v>574.7</v>
      </c>
      <c r="F11" s="143">
        <v>20161.1</v>
      </c>
      <c r="G11" s="141">
        <v>2090.7</v>
      </c>
      <c r="H11" s="144">
        <v>1553.23</v>
      </c>
      <c r="I11" s="145">
        <v>983.74</v>
      </c>
      <c r="J11" s="143">
        <v>670.16</v>
      </c>
      <c r="K11" s="141">
        <v>465.391</v>
      </c>
    </row>
    <row r="12" spans="1:11" s="227" customFormat="1" ht="15">
      <c r="A12" s="139" t="s">
        <v>142</v>
      </c>
      <c r="B12" s="140">
        <v>8648.19</v>
      </c>
      <c r="C12" s="141">
        <v>819.02</v>
      </c>
      <c r="D12" s="230">
        <v>8136.98</v>
      </c>
      <c r="E12" s="142">
        <v>605.58</v>
      </c>
      <c r="F12" s="143">
        <v>19390.34</v>
      </c>
      <c r="G12" s="141">
        <v>2198.96</v>
      </c>
      <c r="H12" s="144">
        <v>1107.53</v>
      </c>
      <c r="I12" s="145">
        <v>700.97</v>
      </c>
      <c r="J12" s="143">
        <v>1107.05</v>
      </c>
      <c r="K12" s="141">
        <v>768.785</v>
      </c>
    </row>
    <row r="13" spans="1:12" s="227" customFormat="1" ht="15">
      <c r="A13" s="146" t="s">
        <v>143</v>
      </c>
      <c r="B13" s="231">
        <v>11809.92</v>
      </c>
      <c r="C13" s="232">
        <v>1012.57</v>
      </c>
      <c r="D13" s="233">
        <v>10307.79</v>
      </c>
      <c r="E13" s="232">
        <v>707.6</v>
      </c>
      <c r="F13" s="234">
        <v>22580.81</v>
      </c>
      <c r="G13" s="235">
        <v>2557.283</v>
      </c>
      <c r="H13" s="234">
        <v>1988.98</v>
      </c>
      <c r="I13" s="235">
        <v>1258.85</v>
      </c>
      <c r="J13" s="231">
        <v>1317.97</v>
      </c>
      <c r="K13" s="147">
        <v>915.256</v>
      </c>
      <c r="L13" s="236"/>
    </row>
    <row r="14" spans="1:11" ht="15" customHeight="1">
      <c r="A14" s="343" t="s">
        <v>176</v>
      </c>
      <c r="B14" s="342">
        <v>8808.17</v>
      </c>
      <c r="C14" s="344">
        <v>767.654</v>
      </c>
      <c r="D14" s="342">
        <v>8941.8</v>
      </c>
      <c r="E14" s="345">
        <v>620.907</v>
      </c>
      <c r="F14" s="346">
        <v>20563.26</v>
      </c>
      <c r="G14" s="347">
        <v>2328.794</v>
      </c>
      <c r="H14" s="346">
        <v>1766.12</v>
      </c>
      <c r="I14" s="348">
        <v>1154.33</v>
      </c>
      <c r="J14" s="346">
        <v>1166.09</v>
      </c>
      <c r="K14" s="348">
        <v>809.786</v>
      </c>
    </row>
    <row r="15" spans="1:11" s="227" customFormat="1" ht="15">
      <c r="A15" s="148" t="s">
        <v>12</v>
      </c>
      <c r="B15" s="149">
        <f>SUM(B11:B14)</f>
        <v>38298.03</v>
      </c>
      <c r="C15" s="150">
        <f>SUM(C11:C14)</f>
        <v>3492.994</v>
      </c>
      <c r="D15" s="149">
        <f>SUM(D11:D14)</f>
        <v>34953.95</v>
      </c>
      <c r="E15" s="151">
        <f>SUM(E11:E14)</f>
        <v>2508.7870000000003</v>
      </c>
      <c r="F15" s="152">
        <f>SUM(F11:F14)</f>
        <v>82695.51</v>
      </c>
      <c r="G15" s="150">
        <f>SUM(G11:G14)</f>
        <v>9175.737</v>
      </c>
      <c r="H15" s="153">
        <f>SUM(H11:H14)</f>
        <v>6415.86</v>
      </c>
      <c r="I15" s="154">
        <f>SUM(I11:I14)</f>
        <v>4097.889999999999</v>
      </c>
      <c r="J15" s="152">
        <f>SUM(J11:J14)</f>
        <v>4261.27</v>
      </c>
      <c r="K15" s="150">
        <f>SUM(K11:K14)</f>
        <v>2959.218</v>
      </c>
    </row>
    <row r="16" spans="1:11" s="97" customFormat="1" ht="15">
      <c r="A16" s="155"/>
      <c r="B16" s="156"/>
      <c r="C16" s="157"/>
      <c r="D16" s="156"/>
      <c r="E16" s="158"/>
      <c r="F16" s="159"/>
      <c r="G16" s="157"/>
      <c r="H16" s="160"/>
      <c r="I16" s="161"/>
      <c r="J16" s="159"/>
      <c r="K16" s="157"/>
    </row>
    <row r="17" spans="1:11" ht="15">
      <c r="A17" s="155"/>
      <c r="B17" s="156"/>
      <c r="C17" s="161"/>
      <c r="D17" s="156"/>
      <c r="E17" s="157"/>
      <c r="G17" s="162"/>
      <c r="J17" s="164"/>
      <c r="K17" s="165"/>
    </row>
    <row r="18" spans="1:11" ht="15">
      <c r="A18" s="155"/>
      <c r="B18" s="156"/>
      <c r="C18" s="161"/>
      <c r="D18" s="156"/>
      <c r="E18" s="157"/>
      <c r="G18" s="163"/>
      <c r="H18" s="166"/>
      <c r="I18" s="166"/>
      <c r="J18" s="164"/>
      <c r="K18" s="163"/>
    </row>
    <row r="19" spans="1:11" ht="15">
      <c r="A19" s="155"/>
      <c r="B19" s="156"/>
      <c r="C19" s="161"/>
      <c r="D19" s="156"/>
      <c r="E19" s="157"/>
      <c r="G19" s="157"/>
      <c r="J19" s="156"/>
      <c r="K19" s="157"/>
    </row>
    <row r="20" spans="1:11" ht="15">
      <c r="A20" s="155"/>
      <c r="B20" s="156"/>
      <c r="C20" s="161"/>
      <c r="D20" s="156"/>
      <c r="E20" s="157"/>
      <c r="G20" s="157"/>
      <c r="J20" s="156"/>
      <c r="K20" s="157"/>
    </row>
    <row r="21" spans="1:11" ht="15">
      <c r="A21" s="155"/>
      <c r="B21" s="156"/>
      <c r="C21" s="161"/>
      <c r="D21" s="156"/>
      <c r="E21" s="157"/>
      <c r="J21" s="156"/>
      <c r="K21" s="157"/>
    </row>
    <row r="22" spans="1:11" ht="15">
      <c r="A22" s="155"/>
      <c r="B22" s="156"/>
      <c r="C22" s="161"/>
      <c r="D22" s="156"/>
      <c r="E22" s="157"/>
      <c r="J22" s="156"/>
      <c r="K22" s="157"/>
    </row>
    <row r="23" spans="1:11" ht="15">
      <c r="A23" s="155"/>
      <c r="B23" s="156"/>
      <c r="C23" s="161"/>
      <c r="D23" s="156"/>
      <c r="E23" s="157"/>
      <c r="J23" s="156"/>
      <c r="K23" s="157"/>
    </row>
    <row r="24" spans="1:11" ht="15">
      <c r="A24" s="155"/>
      <c r="B24" s="156"/>
      <c r="C24" s="161"/>
      <c r="D24" s="156"/>
      <c r="E24" s="157"/>
      <c r="J24" s="156"/>
      <c r="K24" s="157"/>
    </row>
    <row r="25" spans="1:11" ht="15">
      <c r="A25" s="155"/>
      <c r="B25" s="156"/>
      <c r="C25" s="161"/>
      <c r="D25" s="156"/>
      <c r="E25" s="157"/>
      <c r="J25" s="156"/>
      <c r="K25" s="157"/>
    </row>
    <row r="26" spans="1:11" ht="15">
      <c r="A26" s="155"/>
      <c r="B26" s="156"/>
      <c r="C26" s="161"/>
      <c r="D26" s="156"/>
      <c r="E26" s="157"/>
      <c r="F26" s="160"/>
      <c r="G26" s="161"/>
      <c r="H26" s="160"/>
      <c r="I26" s="161"/>
      <c r="J26" s="156"/>
      <c r="K26" s="157"/>
    </row>
    <row r="27" spans="1:11" ht="15">
      <c r="A27" s="155"/>
      <c r="B27" s="156"/>
      <c r="C27" s="161"/>
      <c r="D27" s="156"/>
      <c r="E27" s="157"/>
      <c r="G27" s="157"/>
      <c r="H27" s="160"/>
      <c r="I27" s="161"/>
      <c r="J27" s="156"/>
      <c r="K27" s="157"/>
    </row>
    <row r="28" spans="1:11" ht="15">
      <c r="A28" s="155"/>
      <c r="B28" s="156"/>
      <c r="C28" s="161"/>
      <c r="D28" s="156"/>
      <c r="E28" s="157"/>
      <c r="G28" s="157"/>
      <c r="H28" s="160"/>
      <c r="I28" s="161"/>
      <c r="J28" s="156"/>
      <c r="K28" s="157"/>
    </row>
    <row r="29" spans="1:11" ht="15">
      <c r="A29" s="155"/>
      <c r="B29" s="156"/>
      <c r="C29" s="161"/>
      <c r="D29" s="156"/>
      <c r="E29" s="157"/>
      <c r="G29" s="157"/>
      <c r="H29" s="160"/>
      <c r="I29" s="161"/>
      <c r="J29" s="156"/>
      <c r="K29" s="157"/>
    </row>
    <row r="30" spans="1:11" ht="15">
      <c r="A30" s="155"/>
      <c r="B30" s="156"/>
      <c r="C30" s="161"/>
      <c r="D30" s="156"/>
      <c r="E30" s="157"/>
      <c r="G30" s="157"/>
      <c r="H30" s="160"/>
      <c r="I30" s="161"/>
      <c r="J30" s="156"/>
      <c r="K30" s="157"/>
    </row>
    <row r="31" spans="1:11" ht="15">
      <c r="A31" s="155"/>
      <c r="B31" s="156"/>
      <c r="C31" s="161"/>
      <c r="D31" s="156"/>
      <c r="E31" s="157"/>
      <c r="G31" s="157"/>
      <c r="H31" s="160"/>
      <c r="I31" s="161"/>
      <c r="J31" s="156"/>
      <c r="K31" s="157"/>
    </row>
    <row r="32" spans="1:9" ht="15">
      <c r="A32" s="155"/>
      <c r="B32" s="156"/>
      <c r="C32" s="161"/>
      <c r="D32" s="156"/>
      <c r="E32" s="157"/>
      <c r="F32" s="156"/>
      <c r="G32" s="157"/>
      <c r="H32" s="160"/>
      <c r="I32" s="161"/>
    </row>
    <row r="33" spans="1:11" ht="15">
      <c r="A33" s="155"/>
      <c r="B33" s="156"/>
      <c r="C33" s="161"/>
      <c r="D33" s="156"/>
      <c r="E33" s="157"/>
      <c r="F33" s="156"/>
      <c r="G33" s="157"/>
      <c r="H33" s="160"/>
      <c r="I33" s="161"/>
      <c r="J33" s="156"/>
      <c r="K33" s="157"/>
    </row>
    <row r="34" spans="1:14" ht="15">
      <c r="A34" s="167"/>
      <c r="B34" s="168"/>
      <c r="C34" s="169"/>
      <c r="D34" s="167"/>
      <c r="E34" s="167"/>
      <c r="F34" s="167"/>
      <c r="G34" s="167"/>
      <c r="H34" s="167"/>
      <c r="I34" s="167"/>
      <c r="J34" s="167"/>
      <c r="K34" s="167"/>
      <c r="L34" s="170"/>
      <c r="M34" s="171"/>
      <c r="N34" s="172"/>
    </row>
    <row r="35" spans="1:11" ht="15">
      <c r="A35" s="167"/>
      <c r="B35" s="168"/>
      <c r="C35" s="167"/>
      <c r="D35" s="167"/>
      <c r="E35" s="173"/>
      <c r="F35" s="167"/>
      <c r="G35" s="167"/>
      <c r="H35" s="167"/>
      <c r="I35" s="167"/>
      <c r="J35" s="167"/>
      <c r="K35" s="167"/>
    </row>
    <row r="36" spans="1:11" ht="15">
      <c r="A36" s="167"/>
      <c r="B36" s="168"/>
      <c r="C36" s="167"/>
      <c r="D36" s="167"/>
      <c r="E36" s="167"/>
      <c r="F36" s="167"/>
      <c r="G36" s="167"/>
      <c r="H36" s="167"/>
      <c r="I36" s="167"/>
      <c r="J36" s="167"/>
      <c r="K36" s="167"/>
    </row>
  </sheetData>
  <sheetProtection/>
  <mergeCells count="7">
    <mergeCell ref="H9:I9"/>
    <mergeCell ref="J9:K9"/>
    <mergeCell ref="A6:K7"/>
    <mergeCell ref="A8:K8"/>
    <mergeCell ref="B9:C9"/>
    <mergeCell ref="D9:E9"/>
    <mergeCell ref="F9:G9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K12"/>
  <sheetViews>
    <sheetView zoomScale="120" zoomScaleNormal="120" zoomScalePageLayoutView="0" workbookViewId="0" topLeftCell="A1">
      <selection activeCell="H12" sqref="H12:K12"/>
    </sheetView>
  </sheetViews>
  <sheetFormatPr defaultColWidth="11.421875" defaultRowHeight="15"/>
  <cols>
    <col min="1" max="1" width="9.8515625" style="1" customWidth="1"/>
    <col min="2" max="2" width="13.140625" style="1" customWidth="1"/>
    <col min="3" max="3" width="14.7109375" style="1" customWidth="1"/>
    <col min="4" max="4" width="12.28125" style="1" customWidth="1"/>
    <col min="5" max="5" width="13.7109375" style="1" customWidth="1"/>
    <col min="6" max="6" width="11.8515625" style="1" bestFit="1" customWidth="1"/>
    <col min="7" max="7" width="13.8515625" style="1" customWidth="1"/>
    <col min="8" max="8" width="12.8515625" style="22" customWidth="1"/>
    <col min="9" max="9" width="13.8515625" style="1" customWidth="1"/>
    <col min="10" max="10" width="13.7109375" style="1" customWidth="1"/>
    <col min="11" max="11" width="20.00390625" style="1" customWidth="1"/>
    <col min="12" max="16384" width="11.421875" style="1" customWidth="1"/>
  </cols>
  <sheetData>
    <row r="3" spans="2:11" ht="15">
      <c r="B3" s="329" t="s">
        <v>144</v>
      </c>
      <c r="C3" s="330"/>
      <c r="D3" s="330"/>
      <c r="E3" s="330"/>
      <c r="F3" s="330"/>
      <c r="G3" s="330"/>
      <c r="H3" s="330"/>
      <c r="I3" s="330"/>
      <c r="J3" s="330"/>
      <c r="K3" s="331"/>
    </row>
    <row r="4" spans="2:11" ht="15">
      <c r="B4" s="332"/>
      <c r="C4" s="333"/>
      <c r="D4" s="333"/>
      <c r="E4" s="333"/>
      <c r="F4" s="333"/>
      <c r="G4" s="333"/>
      <c r="H4" s="333"/>
      <c r="I4" s="333"/>
      <c r="J4" s="333"/>
      <c r="K4" s="334"/>
    </row>
    <row r="5" spans="2:11" ht="19.5" thickBot="1">
      <c r="B5" s="335" t="s">
        <v>145</v>
      </c>
      <c r="C5" s="336"/>
      <c r="D5" s="336"/>
      <c r="E5" s="336"/>
      <c r="F5" s="336"/>
      <c r="G5" s="336"/>
      <c r="H5" s="336"/>
      <c r="I5" s="336"/>
      <c r="J5" s="336"/>
      <c r="K5" s="337"/>
    </row>
    <row r="6" spans="1:11" ht="15.75" thickBot="1">
      <c r="A6" s="328" t="s">
        <v>1</v>
      </c>
      <c r="B6" s="338" t="s">
        <v>146</v>
      </c>
      <c r="C6" s="339"/>
      <c r="D6" s="340" t="s">
        <v>146</v>
      </c>
      <c r="E6" s="341"/>
      <c r="F6" s="338" t="s">
        <v>146</v>
      </c>
      <c r="G6" s="339"/>
      <c r="H6" s="340" t="s">
        <v>147</v>
      </c>
      <c r="I6" s="341"/>
      <c r="J6" s="338" t="s">
        <v>5</v>
      </c>
      <c r="K6" s="341"/>
    </row>
    <row r="7" spans="1:11" ht="15">
      <c r="A7" s="328"/>
      <c r="B7" s="224" t="s">
        <v>148</v>
      </c>
      <c r="C7" s="183" t="s">
        <v>35</v>
      </c>
      <c r="D7" s="183" t="s">
        <v>38</v>
      </c>
      <c r="E7" s="183" t="s">
        <v>149</v>
      </c>
      <c r="F7" s="183" t="s">
        <v>150</v>
      </c>
      <c r="G7" s="183" t="s">
        <v>149</v>
      </c>
      <c r="H7" s="184" t="s">
        <v>38</v>
      </c>
      <c r="I7" s="184" t="s">
        <v>35</v>
      </c>
      <c r="J7" s="184" t="s">
        <v>151</v>
      </c>
      <c r="K7" s="184" t="s">
        <v>35</v>
      </c>
    </row>
    <row r="8" spans="1:11" ht="15">
      <c r="A8" s="174" t="s">
        <v>141</v>
      </c>
      <c r="B8" s="3">
        <v>3559.15</v>
      </c>
      <c r="C8" s="211">
        <v>36760.23</v>
      </c>
      <c r="D8" s="212">
        <v>983.74</v>
      </c>
      <c r="E8" s="213">
        <v>1553.23</v>
      </c>
      <c r="F8" s="212">
        <v>465.391</v>
      </c>
      <c r="G8" s="213">
        <v>670.16</v>
      </c>
      <c r="H8" s="394">
        <v>3714.32</v>
      </c>
      <c r="I8" s="214">
        <v>16875.82</v>
      </c>
      <c r="J8" s="3">
        <v>180008.74</v>
      </c>
      <c r="K8" s="211">
        <v>78844.8</v>
      </c>
    </row>
    <row r="9" spans="1:11" s="182" customFormat="1" ht="15">
      <c r="A9" s="174" t="s">
        <v>142</v>
      </c>
      <c r="B9" s="3">
        <v>3623.56</v>
      </c>
      <c r="C9" s="211">
        <v>36175.51</v>
      </c>
      <c r="D9" s="215">
        <v>700.97</v>
      </c>
      <c r="E9" s="216">
        <v>1107.53</v>
      </c>
      <c r="F9" s="217">
        <v>768.785</v>
      </c>
      <c r="G9" s="218">
        <v>1107.05</v>
      </c>
      <c r="H9" s="395">
        <v>4118.32</v>
      </c>
      <c r="I9" s="219">
        <v>18738.21</v>
      </c>
      <c r="J9" s="3">
        <v>223590.9</v>
      </c>
      <c r="K9" s="214">
        <v>96095.38</v>
      </c>
    </row>
    <row r="10" spans="1:11" ht="15">
      <c r="A10" s="239" t="s">
        <v>143</v>
      </c>
      <c r="B10" s="393">
        <v>3809.32</v>
      </c>
      <c r="C10" s="211">
        <v>39008.72</v>
      </c>
      <c r="D10" s="241">
        <v>1258.85</v>
      </c>
      <c r="E10" s="242">
        <v>1988.98</v>
      </c>
      <c r="F10" s="243">
        <v>915.256</v>
      </c>
      <c r="G10" s="244">
        <v>1317.97</v>
      </c>
      <c r="H10" s="7">
        <v>4126.32</v>
      </c>
      <c r="I10" s="8">
        <v>18607.48</v>
      </c>
      <c r="J10" s="187">
        <v>233503.3</v>
      </c>
      <c r="K10" s="371">
        <v>95901.52</v>
      </c>
    </row>
    <row r="11" spans="1:11" ht="15">
      <c r="A11" s="392" t="s">
        <v>177</v>
      </c>
      <c r="B11" s="240">
        <v>3717.36</v>
      </c>
      <c r="C11" s="349">
        <v>38313.23</v>
      </c>
      <c r="D11" s="220">
        <v>1154.33</v>
      </c>
      <c r="E11" s="238">
        <v>1766.12</v>
      </c>
      <c r="F11" s="221">
        <v>809.78</v>
      </c>
      <c r="G11" s="222">
        <v>1166.09</v>
      </c>
      <c r="H11" s="396">
        <v>4277</v>
      </c>
      <c r="I11" s="223">
        <v>19409.37</v>
      </c>
      <c r="J11" s="225">
        <v>238857.9</v>
      </c>
      <c r="K11" s="245">
        <v>98072.09</v>
      </c>
    </row>
    <row r="12" spans="1:11" ht="15">
      <c r="A12" s="177" t="s">
        <v>152</v>
      </c>
      <c r="B12" s="175">
        <f>SUM(B8:B11)</f>
        <v>14709.390000000001</v>
      </c>
      <c r="C12" s="176">
        <f>SUM(C8:C11)</f>
        <v>150257.69</v>
      </c>
      <c r="D12" s="175">
        <f>SUM(D8:D11)</f>
        <v>4097.889999999999</v>
      </c>
      <c r="E12" s="178">
        <f>SUM(E8:E11)</f>
        <v>6415.86</v>
      </c>
      <c r="F12" s="175">
        <f>SUM(F8:F11)</f>
        <v>2959.2119999999995</v>
      </c>
      <c r="G12" s="178">
        <f>SUM(G8:G11)</f>
        <v>4261.27</v>
      </c>
      <c r="H12" s="408">
        <f>SUM(H8:H11)</f>
        <v>16235.96</v>
      </c>
      <c r="I12" s="409">
        <f>SUM(I8:I11)</f>
        <v>73630.87999999999</v>
      </c>
      <c r="J12" s="408">
        <f>SUM(J8:J11)</f>
        <v>875960.84</v>
      </c>
      <c r="K12" s="408">
        <f>SUM(K8:K11)</f>
        <v>368913.79000000004</v>
      </c>
    </row>
  </sheetData>
  <sheetProtection/>
  <mergeCells count="8">
    <mergeCell ref="A6:A7"/>
    <mergeCell ref="B3:K4"/>
    <mergeCell ref="B5:K5"/>
    <mergeCell ref="B6:C6"/>
    <mergeCell ref="D6:E6"/>
    <mergeCell ref="F6:G6"/>
    <mergeCell ref="H6:I6"/>
    <mergeCell ref="J6:K6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daguirre</dc:creator>
  <cp:keywords/>
  <dc:description/>
  <cp:lastModifiedBy>MILDRED ROSA MARIA BEOUTIS MEJIA</cp:lastModifiedBy>
  <cp:lastPrinted>2015-04-16T21:22:54Z</cp:lastPrinted>
  <dcterms:created xsi:type="dcterms:W3CDTF">2012-03-28T14:19:55Z</dcterms:created>
  <dcterms:modified xsi:type="dcterms:W3CDTF">2015-05-18T21:06:24Z</dcterms:modified>
  <cp:category/>
  <cp:version/>
  <cp:contentType/>
  <cp:contentStatus/>
</cp:coreProperties>
</file>